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Epuren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D12" i="1" s="1"/>
  <c r="E14" i="1"/>
  <c r="E13" i="1" s="1"/>
  <c r="E12" i="1" s="1"/>
  <c r="F14" i="1"/>
  <c r="F13" i="1" s="1"/>
  <c r="F12" i="1" s="1"/>
  <c r="G14" i="1"/>
  <c r="G13" i="1" s="1"/>
  <c r="G12" i="1" s="1"/>
  <c r="H14" i="1"/>
  <c r="H13" i="1" s="1"/>
  <c r="I14" i="1"/>
  <c r="I13" i="1" s="1"/>
  <c r="I12" i="1" s="1"/>
  <c r="K14" i="1"/>
  <c r="K13" i="1" s="1"/>
  <c r="K12" i="1" s="1"/>
  <c r="J15" i="1"/>
  <c r="D17" i="1"/>
  <c r="D16" i="1" s="1"/>
  <c r="E17" i="1"/>
  <c r="E16" i="1" s="1"/>
  <c r="F17" i="1"/>
  <c r="F16" i="1" s="1"/>
  <c r="G17" i="1"/>
  <c r="G16" i="1" s="1"/>
  <c r="H17" i="1"/>
  <c r="H16" i="1" s="1"/>
  <c r="I17" i="1"/>
  <c r="I16" i="1" s="1"/>
  <c r="J17" i="1"/>
  <c r="K17" i="1"/>
  <c r="K16" i="1" s="1"/>
  <c r="J18" i="1"/>
  <c r="D21" i="1"/>
  <c r="D20" i="1" s="1"/>
  <c r="E21" i="1"/>
  <c r="E20" i="1" s="1"/>
  <c r="F21" i="1"/>
  <c r="F20" i="1" s="1"/>
  <c r="F19" i="1" s="1"/>
  <c r="G21" i="1"/>
  <c r="G20" i="1" s="1"/>
  <c r="H21" i="1"/>
  <c r="J21" i="1" s="1"/>
  <c r="I21" i="1"/>
  <c r="I20" i="1" s="1"/>
  <c r="K21" i="1"/>
  <c r="K20" i="1" s="1"/>
  <c r="K19" i="1" s="1"/>
  <c r="J22" i="1"/>
  <c r="J23" i="1"/>
  <c r="D24" i="1"/>
  <c r="E24" i="1"/>
  <c r="F24" i="1"/>
  <c r="G24" i="1"/>
  <c r="H24" i="1"/>
  <c r="I24" i="1"/>
  <c r="J24" i="1" s="1"/>
  <c r="K24" i="1"/>
  <c r="J25" i="1"/>
  <c r="D27" i="1"/>
  <c r="D26" i="1" s="1"/>
  <c r="E27" i="1"/>
  <c r="E26" i="1" s="1"/>
  <c r="F27" i="1"/>
  <c r="F26" i="1" s="1"/>
  <c r="G27" i="1"/>
  <c r="G26" i="1" s="1"/>
  <c r="H27" i="1"/>
  <c r="H26" i="1" s="1"/>
  <c r="I27" i="1"/>
  <c r="I26" i="1" s="1"/>
  <c r="K27" i="1"/>
  <c r="K26" i="1" s="1"/>
  <c r="J28" i="1"/>
  <c r="D30" i="1"/>
  <c r="D29" i="1" s="1"/>
  <c r="E30" i="1"/>
  <c r="E29" i="1" s="1"/>
  <c r="F30" i="1"/>
  <c r="F29" i="1" s="1"/>
  <c r="G30" i="1"/>
  <c r="G29" i="1" s="1"/>
  <c r="H30" i="1"/>
  <c r="H29" i="1" s="1"/>
  <c r="I30" i="1"/>
  <c r="I29" i="1" s="1"/>
  <c r="K30" i="1"/>
  <c r="K29" i="1" s="1"/>
  <c r="J31" i="1"/>
  <c r="J32" i="1"/>
  <c r="J33" i="1"/>
  <c r="J34" i="1"/>
  <c r="I35" i="1"/>
  <c r="D36" i="1"/>
  <c r="D35" i="1" s="1"/>
  <c r="E36" i="1"/>
  <c r="E35" i="1" s="1"/>
  <c r="F36" i="1"/>
  <c r="F35" i="1" s="1"/>
  <c r="G36" i="1"/>
  <c r="G35" i="1" s="1"/>
  <c r="H36" i="1"/>
  <c r="J36" i="1" s="1"/>
  <c r="I36" i="1"/>
  <c r="K36" i="1"/>
  <c r="K35" i="1" s="1"/>
  <c r="J37" i="1"/>
  <c r="D38" i="1"/>
  <c r="E38" i="1"/>
  <c r="F38" i="1"/>
  <c r="G38" i="1"/>
  <c r="H38" i="1"/>
  <c r="J38" i="1" s="1"/>
  <c r="I38" i="1"/>
  <c r="K38" i="1"/>
  <c r="J39" i="1"/>
  <c r="D40" i="1"/>
  <c r="E40" i="1"/>
  <c r="F40" i="1"/>
  <c r="G40" i="1"/>
  <c r="H40" i="1"/>
  <c r="I40" i="1"/>
  <c r="J40" i="1"/>
  <c r="K40" i="1"/>
  <c r="J41" i="1"/>
  <c r="D44" i="1"/>
  <c r="D43" i="1" s="1"/>
  <c r="D42" i="1" s="1"/>
  <c r="E44" i="1"/>
  <c r="E43" i="1" s="1"/>
  <c r="F44" i="1"/>
  <c r="F43" i="1" s="1"/>
  <c r="G44" i="1"/>
  <c r="G43" i="1" s="1"/>
  <c r="G42" i="1" s="1"/>
  <c r="H44" i="1"/>
  <c r="H43" i="1" s="1"/>
  <c r="I44" i="1"/>
  <c r="I43" i="1" s="1"/>
  <c r="K44" i="1"/>
  <c r="K43" i="1" s="1"/>
  <c r="J45" i="1"/>
  <c r="J46" i="1"/>
  <c r="J47" i="1"/>
  <c r="D49" i="1"/>
  <c r="D48" i="1" s="1"/>
  <c r="E49" i="1"/>
  <c r="E48" i="1" s="1"/>
  <c r="F49" i="1"/>
  <c r="F48" i="1" s="1"/>
  <c r="G49" i="1"/>
  <c r="G48" i="1" s="1"/>
  <c r="H49" i="1"/>
  <c r="H48" i="1" s="1"/>
  <c r="I49" i="1"/>
  <c r="I48" i="1" s="1"/>
  <c r="K49" i="1"/>
  <c r="K48" i="1" s="1"/>
  <c r="J50" i="1"/>
  <c r="D52" i="1"/>
  <c r="E52" i="1"/>
  <c r="F52" i="1"/>
  <c r="F51" i="1" s="1"/>
  <c r="G52" i="1"/>
  <c r="H52" i="1"/>
  <c r="I52" i="1"/>
  <c r="J52" i="1"/>
  <c r="K52" i="1"/>
  <c r="J53" i="1"/>
  <c r="D55" i="1"/>
  <c r="D54" i="1" s="1"/>
  <c r="E55" i="1"/>
  <c r="E54" i="1" s="1"/>
  <c r="F55" i="1"/>
  <c r="F54" i="1" s="1"/>
  <c r="G55" i="1"/>
  <c r="G54" i="1" s="1"/>
  <c r="H55" i="1"/>
  <c r="J55" i="1" s="1"/>
  <c r="I55" i="1"/>
  <c r="I54" i="1" s="1"/>
  <c r="K55" i="1"/>
  <c r="K54" i="1" s="1"/>
  <c r="J56" i="1"/>
  <c r="J57" i="1"/>
  <c r="J58" i="1"/>
  <c r="J59" i="1"/>
  <c r="J60" i="1"/>
  <c r="J61" i="1"/>
  <c r="J29" i="1" l="1"/>
  <c r="J26" i="1"/>
  <c r="I19" i="1"/>
  <c r="J48" i="1"/>
  <c r="G51" i="1"/>
  <c r="I42" i="1"/>
  <c r="I11" i="1" s="1"/>
  <c r="G19" i="1"/>
  <c r="J16" i="1"/>
  <c r="H12" i="1"/>
  <c r="J13" i="1"/>
  <c r="H42" i="1"/>
  <c r="J43" i="1"/>
  <c r="G11" i="1"/>
  <c r="I51" i="1"/>
  <c r="D19" i="1"/>
  <c r="K42" i="1"/>
  <c r="K11" i="1" s="1"/>
  <c r="E51" i="1"/>
  <c r="E19" i="1"/>
  <c r="E11" i="1" s="1"/>
  <c r="D51" i="1"/>
  <c r="D11" i="1" s="1"/>
  <c r="F42" i="1"/>
  <c r="F11" i="1" s="1"/>
  <c r="K51" i="1"/>
  <c r="E42" i="1"/>
  <c r="H54" i="1"/>
  <c r="J54" i="1" s="1"/>
  <c r="J49" i="1"/>
  <c r="H35" i="1"/>
  <c r="J35" i="1" s="1"/>
  <c r="H20" i="1"/>
  <c r="J14" i="1"/>
  <c r="J30" i="1"/>
  <c r="J44" i="1"/>
  <c r="J27" i="1"/>
  <c r="J42" i="1" l="1"/>
  <c r="J12" i="1"/>
  <c r="H51" i="1"/>
  <c r="J51" i="1" s="1"/>
  <c r="J20" i="1"/>
  <c r="H19" i="1"/>
  <c r="J19" i="1" s="1"/>
  <c r="H11" i="1" l="1"/>
  <c r="J11" i="1" s="1"/>
</calcChain>
</file>

<file path=xl/sharedStrings.xml><?xml version="1.0" encoding="utf-8"?>
<sst xmlns="http://schemas.openxmlformats.org/spreadsheetml/2006/main" count="178" uniqueCount="178">
  <si>
    <t>JUDETUL  VASLUI</t>
  </si>
  <si>
    <t>COMUNA EPURENI</t>
  </si>
  <si>
    <t>NR........./......../......./......20....</t>
  </si>
  <si>
    <t xml:space="preserve"> Anexa 13</t>
  </si>
  <si>
    <t>Cont de executie - Cheltuieli - Bugetul local</t>
  </si>
  <si>
    <t>Trimestrul: 3, Anul: 2018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</si>
  <si>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</si>
  <si>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</si>
  <si>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</si>
  <si>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</si>
  <si>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</si>
  <si>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</si>
  <si>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</si>
  <si>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</si>
  <si>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</si>
  <si>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</si>
  <si>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</si>
  <si>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</si>
  <si>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</si>
  <si>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</si>
  <si>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</si>
  <si>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</si>
  <si>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</si>
  <si>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</si>
  <si>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</si>
  <si>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</si>
  <si>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</si>
  <si>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</si>
  <si>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</si>
  <si>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</si>
  <si>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</si>
  <si>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</si>
  <si>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</si>
  <si>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</si>
  <si>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</si>
  <si>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</si>
  <si>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</si>
  <si>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</si>
  <si>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</si>
  <si>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</si>
  <si>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</si>
  <si>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</si>
  <si>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</si>
  <si>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</si>
  <si>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</si>
  <si>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</si>
  <si>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</si>
  <si>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</si>
  <si>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</si>
  <si>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</si>
  <si>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</si>
  <si>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</si>
  <si>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</si>
  <si>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</si>
  <si>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</si>
  <si>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</si>
  <si>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</si>
  <si>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</si>
  <si>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</si>
  <si>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</si>
  <si>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</si>
  <si>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</si>
  <si>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</si>
  <si>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</si>
  <si>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</si>
  <si>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</si>
  <si>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Sanatate (cod 66.02.06+66.02.08+66.02.50)</t>
  </si>
  <si>
    <t>66.02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</si>
  <si>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</si>
  <si>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</si>
  <si>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</si>
  <si>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</si>
  <si>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</si>
  <si>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</si>
  <si>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</si>
  <si>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</si>
  <si>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</si>
  <si>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</si>
  <si>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</si>
  <si>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</si>
  <si>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</si>
  <si>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</si>
  <si>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</si>
  <si>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</si>
  <si>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</si>
  <si>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</si>
  <si>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63</t>
  </si>
  <si>
    <t>Alte servicii culturale</t>
  </si>
  <si>
    <t>67.02.03.30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</si>
  <si>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</si>
  <si>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</si>
  <si>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</si>
  <si>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</si>
  <si>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</si>
  <si>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</si>
  <si>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</si>
  <si>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</si>
  <si>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</si>
  <si>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</si>
  <si>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</si>
  <si>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</si>
  <si>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</si>
  <si>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</si>
  <si>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</si>
  <si>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</si>
  <si>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</si>
  <si>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</si>
  <si>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</si>
  <si>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</si>
  <si>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</si>
  <si>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</si>
  <si>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</si>
  <si>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</si>
  <si>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</si>
  <si>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</si>
  <si>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</si>
  <si>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</si>
  <si>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</si>
  <si>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</si>
  <si>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</si>
  <si>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</si>
  <si>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</si>
  <si>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</si>
  <si>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</si>
  <si>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</si>
  <si>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</si>
  <si>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</si>
  <si>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</si>
  <si>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92</t>
  </si>
  <si>
    <t>Alimentare cu gaze naturale in localitati</t>
  </si>
  <si>
    <t>70.02.07</t>
  </si>
  <si>
    <t>94</t>
  </si>
  <si>
    <t>Protectia mediului   (cod 74.02.03+74.02.05+74.02.06+74.02.50)</t>
  </si>
  <si>
    <t>74.02</t>
  </si>
  <si>
    <t>96</t>
  </si>
  <si>
    <t>Salubritate si gestiunea deseurilor (cod 74.02.05.01+74.02.05.02)</t>
  </si>
  <si>
    <t>74.02.05</t>
  </si>
  <si>
    <t>97</t>
  </si>
  <si>
    <t>Salubritate</t>
  </si>
  <si>
    <t>74.02.05.01</t>
  </si>
  <si>
    <t>101</t>
  </si>
  <si>
    <t>Partea a V-a ACTIUNI ECONOMICE   (cod 80.02+81.02+83.02+84.02+87.02)</t>
  </si>
  <si>
    <t>79.02</t>
  </si>
  <si>
    <t>112</t>
  </si>
  <si>
    <t>Agricultura, silvicultura, piscicultura si vanatoare (cod 83.02.03)</t>
  </si>
  <si>
    <t>83.02</t>
  </si>
  <si>
    <t>117</t>
  </si>
  <si>
    <t>Alte cheltuieli in domeniul agriculturii, silviculturii, pisciculturii si vanatorii</t>
  </si>
  <si>
    <t>83.02.50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</si>
  <si>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</si>
  <si>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</si>
  <si>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</si>
  <si>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</si>
  <si>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</si>
  <si>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</si>
  <si>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</si>
  <si>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</si>
  <si>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</si>
  <si>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</si>
  <si>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</si>
  <si>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</si>
  <si>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</si>
  <si>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</si>
  <si>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</si>
  <si>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</si>
  <si>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</si>
  <si>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</si>
  <si>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</si>
  <si>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</si>
  <si>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</si>
  <si>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141</t>
  </si>
  <si>
    <t xml:space="preserve">    Deficitul secţiunii de dezvoltare</t>
  </si>
  <si>
    <t>99.02.97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</si>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</sst>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ht="22.5" x14ac:dyDescent="0.25">
      <c r="A11" s="10" t="s">
        <v>20</v>
      </c>
      <c r="B11" s="10" t="s">
        <v>21</v>
      </c>
      <c r="C11" s="10" t="s">
        <v>22</v>
      </c>
      <c r="D11" s="11">
        <f>D12+D16+D19+D42+D51</f>
        <v>10526000</v>
      </c>
      <c r="E11" s="11">
        <f>E12+E16+E19+E42+E51</f>
        <v>10526000</v>
      </c>
      <c r="F11" s="11">
        <f>F12+F16+F19+F42+F51</f>
        <v>9763500</v>
      </c>
      <c r="G11" s="11">
        <f>G12+G16+G19+G42+G51</f>
        <v>9762442</v>
      </c>
      <c r="H11" s="11">
        <f>H12+H16+H19+H42+H51</f>
        <v>9762442</v>
      </c>
      <c r="I11" s="11">
        <f>I12+I16+I19+I42+I51</f>
        <v>2489896</v>
      </c>
      <c r="J11" s="11">
        <f>H11-I11</f>
        <v>7272546</v>
      </c>
      <c r="K11" s="11">
        <f>K12+K16+K19+K42+K51</f>
        <v>2123594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D13</f>
        <v>1450250</v>
      </c>
      <c r="E12" s="11">
        <f>E13</f>
        <v>1450250</v>
      </c>
      <c r="F12" s="11">
        <f>F13</f>
        <v>1176100</v>
      </c>
      <c r="G12" s="11">
        <f>G13</f>
        <v>1175925</v>
      </c>
      <c r="H12" s="11">
        <f>H13</f>
        <v>1175925</v>
      </c>
      <c r="I12" s="11">
        <f>I13</f>
        <v>917116</v>
      </c>
      <c r="J12" s="11">
        <f>H12-I12</f>
        <v>258809</v>
      </c>
      <c r="K12" s="11">
        <f>K13</f>
        <v>1004313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</f>
        <v>1450250</v>
      </c>
      <c r="E13" s="11">
        <f>E14</f>
        <v>1450250</v>
      </c>
      <c r="F13" s="11">
        <f>F14</f>
        <v>1176100</v>
      </c>
      <c r="G13" s="11">
        <f>G14</f>
        <v>1175925</v>
      </c>
      <c r="H13" s="11">
        <f>H14</f>
        <v>1175925</v>
      </c>
      <c r="I13" s="11">
        <f>I14</f>
        <v>917116</v>
      </c>
      <c r="J13" s="11">
        <f>H13-I13</f>
        <v>258809</v>
      </c>
      <c r="K13" s="11">
        <f>K14</f>
        <v>1004313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1450250</v>
      </c>
      <c r="E14" s="11">
        <f>E15</f>
        <v>1450250</v>
      </c>
      <c r="F14" s="11">
        <f>F15</f>
        <v>1176100</v>
      </c>
      <c r="G14" s="11">
        <f>G15</f>
        <v>1175925</v>
      </c>
      <c r="H14" s="11">
        <f>H15</f>
        <v>1175925</v>
      </c>
      <c r="I14" s="11">
        <f>I15</f>
        <v>917116</v>
      </c>
      <c r="J14" s="11">
        <f>H14-I14</f>
        <v>258809</v>
      </c>
      <c r="K14" s="11">
        <f>K15</f>
        <v>1004313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v>1450250</v>
      </c>
      <c r="E15" s="11">
        <v>1450250</v>
      </c>
      <c r="F15" s="11">
        <v>1176100</v>
      </c>
      <c r="G15" s="11">
        <v>1175925</v>
      </c>
      <c r="H15" s="11">
        <v>1175925</v>
      </c>
      <c r="I15" s="11">
        <v>917116</v>
      </c>
      <c r="J15" s="11">
        <f>H15-I15</f>
        <v>258809</v>
      </c>
      <c r="K15" s="11">
        <v>1004313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f>+D17</f>
        <v>7000</v>
      </c>
      <c r="E16" s="11">
        <f>+E17</f>
        <v>7000</v>
      </c>
      <c r="F16" s="11">
        <f>+F17</f>
        <v>6000</v>
      </c>
      <c r="G16" s="11">
        <f>+G17</f>
        <v>6000</v>
      </c>
      <c r="H16" s="11">
        <f>+H17</f>
        <v>6000</v>
      </c>
      <c r="I16" s="11">
        <f>+I17</f>
        <v>0</v>
      </c>
      <c r="J16" s="11">
        <f>H16-I16</f>
        <v>6000</v>
      </c>
      <c r="K16" s="11">
        <f>+K17</f>
        <v>450</v>
      </c>
    </row>
    <row r="17" spans="1:11" s="6" customFormat="1" ht="22.5" x14ac:dyDescent="0.25">
      <c r="A17" s="10" t="s">
        <v>38</v>
      </c>
      <c r="B17" s="10" t="s">
        <v>39</v>
      </c>
      <c r="C17" s="10" t="s">
        <v>40</v>
      </c>
      <c r="D17" s="11">
        <f>+D18</f>
        <v>7000</v>
      </c>
      <c r="E17" s="11">
        <f>+E18</f>
        <v>7000</v>
      </c>
      <c r="F17" s="11">
        <f>+F18</f>
        <v>6000</v>
      </c>
      <c r="G17" s="11">
        <f>+G18</f>
        <v>6000</v>
      </c>
      <c r="H17" s="11">
        <f>+H18</f>
        <v>6000</v>
      </c>
      <c r="I17" s="11">
        <f>+I18</f>
        <v>0</v>
      </c>
      <c r="J17" s="11">
        <f>H17-I17</f>
        <v>6000</v>
      </c>
      <c r="K17" s="11">
        <f>+K18</f>
        <v>450</v>
      </c>
    </row>
    <row r="18" spans="1:11" s="6" customFormat="1" ht="22.5" x14ac:dyDescent="0.25">
      <c r="A18" s="10" t="s">
        <v>41</v>
      </c>
      <c r="B18" s="10" t="s">
        <v>42</v>
      </c>
      <c r="C18" s="10" t="s">
        <v>43</v>
      </c>
      <c r="D18" s="11">
        <v>7000</v>
      </c>
      <c r="E18" s="11">
        <v>7000</v>
      </c>
      <c r="F18" s="11">
        <v>6000</v>
      </c>
      <c r="G18" s="11">
        <v>6000</v>
      </c>
      <c r="H18" s="11">
        <v>6000</v>
      </c>
      <c r="I18" s="11">
        <v>0</v>
      </c>
      <c r="J18" s="11">
        <f>H18-I18</f>
        <v>6000</v>
      </c>
      <c r="K18" s="11">
        <v>450</v>
      </c>
    </row>
    <row r="19" spans="1:11" s="6" customFormat="1" ht="22.5" x14ac:dyDescent="0.25">
      <c r="A19" s="10" t="s">
        <v>44</v>
      </c>
      <c r="B19" s="10" t="s">
        <v>45</v>
      </c>
      <c r="C19" s="10" t="s">
        <v>46</v>
      </c>
      <c r="D19" s="11">
        <f>D20+D26+D29+D35</f>
        <v>2361150</v>
      </c>
      <c r="E19" s="11">
        <f>E20+E26+E29+E35</f>
        <v>2361150</v>
      </c>
      <c r="F19" s="11">
        <f>F20+F26+F29+F35</f>
        <v>1934300</v>
      </c>
      <c r="G19" s="11">
        <f>G20+G26+G29+G35</f>
        <v>1934300</v>
      </c>
      <c r="H19" s="11">
        <f>H20+H26+H29+H35</f>
        <v>1934300</v>
      </c>
      <c r="I19" s="11">
        <f>I20+I26+I29+I35</f>
        <v>779540</v>
      </c>
      <c r="J19" s="11">
        <f>H19-I19</f>
        <v>1154760</v>
      </c>
      <c r="K19" s="11">
        <f>K20+K26+K29+K35</f>
        <v>750214</v>
      </c>
    </row>
    <row r="20" spans="1:11" s="6" customFormat="1" ht="22.5" x14ac:dyDescent="0.25">
      <c r="A20" s="10" t="s">
        <v>47</v>
      </c>
      <c r="B20" s="10" t="s">
        <v>48</v>
      </c>
      <c r="C20" s="10" t="s">
        <v>49</v>
      </c>
      <c r="D20" s="11">
        <f>D21+D24</f>
        <v>1176300</v>
      </c>
      <c r="E20" s="11">
        <f>E21+E24</f>
        <v>1176300</v>
      </c>
      <c r="F20" s="11">
        <f>F21+F24</f>
        <v>1090800</v>
      </c>
      <c r="G20" s="11">
        <f>G21+G24</f>
        <v>1090800</v>
      </c>
      <c r="H20" s="11">
        <f>H21+H24</f>
        <v>1090800</v>
      </c>
      <c r="I20" s="11">
        <f>I21+I24</f>
        <v>156153</v>
      </c>
      <c r="J20" s="11">
        <f>H20-I20</f>
        <v>934647</v>
      </c>
      <c r="K20" s="11">
        <f>K21+K24</f>
        <v>119961</v>
      </c>
    </row>
    <row r="21" spans="1:11" s="6" customFormat="1" ht="22.5" x14ac:dyDescent="0.25">
      <c r="A21" s="10" t="s">
        <v>50</v>
      </c>
      <c r="B21" s="10" t="s">
        <v>51</v>
      </c>
      <c r="C21" s="10" t="s">
        <v>52</v>
      </c>
      <c r="D21" s="11">
        <f>D22+D23</f>
        <v>87000</v>
      </c>
      <c r="E21" s="11">
        <f>E22+E23</f>
        <v>87000</v>
      </c>
      <c r="F21" s="11">
        <f>F22+F23</f>
        <v>66000</v>
      </c>
      <c r="G21" s="11">
        <f>G22+G23</f>
        <v>66000</v>
      </c>
      <c r="H21" s="11">
        <f>H22+H23</f>
        <v>66000</v>
      </c>
      <c r="I21" s="11">
        <f>I22+I23</f>
        <v>20500</v>
      </c>
      <c r="J21" s="11">
        <f>H21-I21</f>
        <v>45500</v>
      </c>
      <c r="K21" s="11">
        <f>K22+K23</f>
        <v>20891</v>
      </c>
    </row>
    <row r="22" spans="1:11" s="6" customFormat="1" x14ac:dyDescent="0.25">
      <c r="A22" s="10" t="s">
        <v>53</v>
      </c>
      <c r="B22" s="10" t="s">
        <v>54</v>
      </c>
      <c r="C22" s="10" t="s">
        <v>55</v>
      </c>
      <c r="D22" s="11">
        <v>87000</v>
      </c>
      <c r="E22" s="11">
        <v>87000</v>
      </c>
      <c r="F22" s="11">
        <v>66000</v>
      </c>
      <c r="G22" s="11">
        <v>66000</v>
      </c>
      <c r="H22" s="11">
        <v>66000</v>
      </c>
      <c r="I22" s="11">
        <v>20500</v>
      </c>
      <c r="J22" s="11">
        <f>H22-I22</f>
        <v>45500</v>
      </c>
      <c r="K22" s="11">
        <v>20500</v>
      </c>
    </row>
    <row r="23" spans="1:11" s="6" customFormat="1" x14ac:dyDescent="0.25">
      <c r="A23" s="10" t="s">
        <v>56</v>
      </c>
      <c r="B23" s="10" t="s">
        <v>57</v>
      </c>
      <c r="C23" s="10" t="s">
        <v>58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f>H23-I23</f>
        <v>0</v>
      </c>
      <c r="K23" s="11">
        <v>391</v>
      </c>
    </row>
    <row r="24" spans="1:11" s="6" customFormat="1" ht="22.5" x14ac:dyDescent="0.25">
      <c r="A24" s="10" t="s">
        <v>59</v>
      </c>
      <c r="B24" s="10" t="s">
        <v>60</v>
      </c>
      <c r="C24" s="10" t="s">
        <v>61</v>
      </c>
      <c r="D24" s="11">
        <f>D25</f>
        <v>1089300</v>
      </c>
      <c r="E24" s="11">
        <f>E25</f>
        <v>1089300</v>
      </c>
      <c r="F24" s="11">
        <f>F25</f>
        <v>1024800</v>
      </c>
      <c r="G24" s="11">
        <f>G25</f>
        <v>1024800</v>
      </c>
      <c r="H24" s="11">
        <f>H25</f>
        <v>1024800</v>
      </c>
      <c r="I24" s="11">
        <f>I25</f>
        <v>135653</v>
      </c>
      <c r="J24" s="11">
        <f>H24-I24</f>
        <v>889147</v>
      </c>
      <c r="K24" s="11">
        <f>K25</f>
        <v>99070</v>
      </c>
    </row>
    <row r="25" spans="1:11" s="6" customFormat="1" x14ac:dyDescent="0.25">
      <c r="A25" s="10" t="s">
        <v>62</v>
      </c>
      <c r="B25" s="10" t="s">
        <v>63</v>
      </c>
      <c r="C25" s="10" t="s">
        <v>64</v>
      </c>
      <c r="D25" s="11">
        <v>1089300</v>
      </c>
      <c r="E25" s="11">
        <v>1089300</v>
      </c>
      <c r="F25" s="11">
        <v>1024800</v>
      </c>
      <c r="G25" s="11">
        <v>1024800</v>
      </c>
      <c r="H25" s="11">
        <v>1024800</v>
      </c>
      <c r="I25" s="11">
        <v>135653</v>
      </c>
      <c r="J25" s="11">
        <f>H25-I25</f>
        <v>889147</v>
      </c>
      <c r="K25" s="11">
        <v>99070</v>
      </c>
    </row>
    <row r="26" spans="1:11" s="6" customFormat="1" x14ac:dyDescent="0.25">
      <c r="A26" s="10" t="s">
        <v>65</v>
      </c>
      <c r="B26" s="10" t="s">
        <v>66</v>
      </c>
      <c r="C26" s="10" t="s">
        <v>67</v>
      </c>
      <c r="D26" s="11">
        <f>+D27</f>
        <v>29600</v>
      </c>
      <c r="E26" s="11">
        <f>+E27</f>
        <v>29600</v>
      </c>
      <c r="F26" s="11">
        <f>+F27</f>
        <v>23450</v>
      </c>
      <c r="G26" s="11">
        <f>+G27</f>
        <v>23450</v>
      </c>
      <c r="H26" s="11">
        <f>+H27</f>
        <v>23450</v>
      </c>
      <c r="I26" s="11">
        <f>+I27</f>
        <v>0</v>
      </c>
      <c r="J26" s="11">
        <f>H26-I26</f>
        <v>23450</v>
      </c>
      <c r="K26" s="11">
        <f>+K27</f>
        <v>0</v>
      </c>
    </row>
    <row r="27" spans="1:11" s="6" customFormat="1" ht="22.5" x14ac:dyDescent="0.25">
      <c r="A27" s="10" t="s">
        <v>68</v>
      </c>
      <c r="B27" s="10" t="s">
        <v>69</v>
      </c>
      <c r="C27" s="10" t="s">
        <v>70</v>
      </c>
      <c r="D27" s="11">
        <f>D28</f>
        <v>29600</v>
      </c>
      <c r="E27" s="11">
        <f>E28</f>
        <v>29600</v>
      </c>
      <c r="F27" s="11">
        <f>F28</f>
        <v>23450</v>
      </c>
      <c r="G27" s="11">
        <f>G28</f>
        <v>23450</v>
      </c>
      <c r="H27" s="11">
        <f>H28</f>
        <v>23450</v>
      </c>
      <c r="I27" s="11">
        <f>I28</f>
        <v>0</v>
      </c>
      <c r="J27" s="11">
        <f>H27-I27</f>
        <v>23450</v>
      </c>
      <c r="K27" s="11">
        <f>K28</f>
        <v>0</v>
      </c>
    </row>
    <row r="28" spans="1:11" s="6" customFormat="1" x14ac:dyDescent="0.25">
      <c r="A28" s="10" t="s">
        <v>71</v>
      </c>
      <c r="B28" s="10" t="s">
        <v>72</v>
      </c>
      <c r="C28" s="10" t="s">
        <v>73</v>
      </c>
      <c r="D28" s="11">
        <v>29600</v>
      </c>
      <c r="E28" s="11">
        <v>29600</v>
      </c>
      <c r="F28" s="11">
        <v>23450</v>
      </c>
      <c r="G28" s="11">
        <v>23450</v>
      </c>
      <c r="H28" s="11">
        <v>23450</v>
      </c>
      <c r="I28" s="11">
        <v>0</v>
      </c>
      <c r="J28" s="11">
        <f>H28-I28</f>
        <v>23450</v>
      </c>
      <c r="K28" s="11">
        <v>0</v>
      </c>
    </row>
    <row r="29" spans="1:11" s="6" customFormat="1" ht="22.5" x14ac:dyDescent="0.25">
      <c r="A29" s="10" t="s">
        <v>74</v>
      </c>
      <c r="B29" s="10" t="s">
        <v>75</v>
      </c>
      <c r="C29" s="10" t="s">
        <v>76</v>
      </c>
      <c r="D29" s="11">
        <f>D30+D34</f>
        <v>343500</v>
      </c>
      <c r="E29" s="11">
        <f>E30+E34</f>
        <v>343500</v>
      </c>
      <c r="F29" s="11">
        <f>F30+F34</f>
        <v>235200</v>
      </c>
      <c r="G29" s="11">
        <f>G30+G34</f>
        <v>235200</v>
      </c>
      <c r="H29" s="11">
        <f>H30+H34</f>
        <v>235200</v>
      </c>
      <c r="I29" s="11">
        <f>I30+I34</f>
        <v>93916</v>
      </c>
      <c r="J29" s="11">
        <f>H29-I29</f>
        <v>141284</v>
      </c>
      <c r="K29" s="11">
        <f>K30+K34</f>
        <v>96806</v>
      </c>
    </row>
    <row r="30" spans="1:11" s="6" customFormat="1" ht="22.5" x14ac:dyDescent="0.25">
      <c r="A30" s="10" t="s">
        <v>77</v>
      </c>
      <c r="B30" s="10" t="s">
        <v>78</v>
      </c>
      <c r="C30" s="10" t="s">
        <v>79</v>
      </c>
      <c r="D30" s="11">
        <f>D31+D32+D33</f>
        <v>335500</v>
      </c>
      <c r="E30" s="11">
        <f>E31+E32+E33</f>
        <v>335500</v>
      </c>
      <c r="F30" s="11">
        <f>F31+F32+F33</f>
        <v>229200</v>
      </c>
      <c r="G30" s="11">
        <f>G31+G32+G33</f>
        <v>229200</v>
      </c>
      <c r="H30" s="11">
        <f>H31+H32+H33</f>
        <v>229200</v>
      </c>
      <c r="I30" s="11">
        <f>I31+I32+I33</f>
        <v>91826</v>
      </c>
      <c r="J30" s="11">
        <f>H30-I30</f>
        <v>137374</v>
      </c>
      <c r="K30" s="11">
        <f>K31+K32+K33</f>
        <v>94716</v>
      </c>
    </row>
    <row r="31" spans="1:11" s="6" customFormat="1" ht="22.5" x14ac:dyDescent="0.25">
      <c r="A31" s="10" t="s">
        <v>80</v>
      </c>
      <c r="B31" s="10" t="s">
        <v>81</v>
      </c>
      <c r="C31" s="10" t="s">
        <v>82</v>
      </c>
      <c r="D31" s="11">
        <v>60850</v>
      </c>
      <c r="E31" s="11">
        <v>60850</v>
      </c>
      <c r="F31" s="11">
        <v>45750</v>
      </c>
      <c r="G31" s="11">
        <v>45750</v>
      </c>
      <c r="H31" s="11">
        <v>45750</v>
      </c>
      <c r="I31" s="11">
        <v>41668</v>
      </c>
      <c r="J31" s="11">
        <f>H31-I31</f>
        <v>4082</v>
      </c>
      <c r="K31" s="11">
        <v>41848</v>
      </c>
    </row>
    <row r="32" spans="1:11" s="6" customFormat="1" x14ac:dyDescent="0.25">
      <c r="A32" s="10" t="s">
        <v>83</v>
      </c>
      <c r="B32" s="10" t="s">
        <v>84</v>
      </c>
      <c r="C32" s="10" t="s">
        <v>85</v>
      </c>
      <c r="D32" s="11">
        <v>194050</v>
      </c>
      <c r="E32" s="11">
        <v>194050</v>
      </c>
      <c r="F32" s="11">
        <v>154350</v>
      </c>
      <c r="G32" s="11">
        <v>154350</v>
      </c>
      <c r="H32" s="11">
        <v>154350</v>
      </c>
      <c r="I32" s="11">
        <v>30072</v>
      </c>
      <c r="J32" s="11">
        <f>H32-I32</f>
        <v>124278</v>
      </c>
      <c r="K32" s="11">
        <v>34398</v>
      </c>
    </row>
    <row r="33" spans="1:11" s="6" customFormat="1" x14ac:dyDescent="0.25">
      <c r="A33" s="10" t="s">
        <v>86</v>
      </c>
      <c r="B33" s="10" t="s">
        <v>87</v>
      </c>
      <c r="C33" s="10" t="s">
        <v>88</v>
      </c>
      <c r="D33" s="11">
        <v>80600</v>
      </c>
      <c r="E33" s="11">
        <v>80600</v>
      </c>
      <c r="F33" s="11">
        <v>29100</v>
      </c>
      <c r="G33" s="11">
        <v>29100</v>
      </c>
      <c r="H33" s="11">
        <v>29100</v>
      </c>
      <c r="I33" s="11">
        <v>20086</v>
      </c>
      <c r="J33" s="11">
        <f>H33-I33</f>
        <v>9014</v>
      </c>
      <c r="K33" s="11">
        <v>18470</v>
      </c>
    </row>
    <row r="34" spans="1:11" s="6" customFormat="1" ht="22.5" x14ac:dyDescent="0.25">
      <c r="A34" s="10" t="s">
        <v>89</v>
      </c>
      <c r="B34" s="10" t="s">
        <v>90</v>
      </c>
      <c r="C34" s="10" t="s">
        <v>91</v>
      </c>
      <c r="D34" s="11">
        <v>8000</v>
      </c>
      <c r="E34" s="11">
        <v>8000</v>
      </c>
      <c r="F34" s="11">
        <v>6000</v>
      </c>
      <c r="G34" s="11">
        <v>6000</v>
      </c>
      <c r="H34" s="11">
        <v>6000</v>
      </c>
      <c r="I34" s="11">
        <v>2090</v>
      </c>
      <c r="J34" s="11">
        <f>H34-I34</f>
        <v>3910</v>
      </c>
      <c r="K34" s="11">
        <v>2090</v>
      </c>
    </row>
    <row r="35" spans="1:11" s="6" customFormat="1" ht="33" x14ac:dyDescent="0.25">
      <c r="A35" s="10" t="s">
        <v>92</v>
      </c>
      <c r="B35" s="10" t="s">
        <v>93</v>
      </c>
      <c r="C35" s="10" t="s">
        <v>94</v>
      </c>
      <c r="D35" s="11">
        <f>+D36+D38+D40</f>
        <v>811750</v>
      </c>
      <c r="E35" s="11">
        <f>+E36+E38+E40</f>
        <v>811750</v>
      </c>
      <c r="F35" s="11">
        <f>+F36+F38+F40</f>
        <v>584850</v>
      </c>
      <c r="G35" s="11">
        <f>+G36+G38+G40</f>
        <v>584850</v>
      </c>
      <c r="H35" s="11">
        <f>+H36+H38+H40</f>
        <v>584850</v>
      </c>
      <c r="I35" s="11">
        <f>+I36+I38+I40</f>
        <v>529471</v>
      </c>
      <c r="J35" s="11">
        <f>H35-I35</f>
        <v>55379</v>
      </c>
      <c r="K35" s="11">
        <f>+K36+K38+K40</f>
        <v>533447</v>
      </c>
    </row>
    <row r="36" spans="1:11" s="6" customFormat="1" ht="22.5" x14ac:dyDescent="0.25">
      <c r="A36" s="10" t="s">
        <v>95</v>
      </c>
      <c r="B36" s="10" t="s">
        <v>96</v>
      </c>
      <c r="C36" s="10" t="s">
        <v>97</v>
      </c>
      <c r="D36" s="11">
        <f>D37</f>
        <v>737750</v>
      </c>
      <c r="E36" s="11">
        <f>E37</f>
        <v>737750</v>
      </c>
      <c r="F36" s="11">
        <f>F37</f>
        <v>548850</v>
      </c>
      <c r="G36" s="11">
        <f>G37</f>
        <v>548850</v>
      </c>
      <c r="H36" s="11">
        <f>H37</f>
        <v>548850</v>
      </c>
      <c r="I36" s="11">
        <f>I37</f>
        <v>507909</v>
      </c>
      <c r="J36" s="11">
        <f>H36-I36</f>
        <v>40941</v>
      </c>
      <c r="K36" s="11">
        <f>K37</f>
        <v>511885</v>
      </c>
    </row>
    <row r="37" spans="1:11" s="6" customFormat="1" x14ac:dyDescent="0.25">
      <c r="A37" s="10" t="s">
        <v>98</v>
      </c>
      <c r="B37" s="10" t="s">
        <v>99</v>
      </c>
      <c r="C37" s="10" t="s">
        <v>100</v>
      </c>
      <c r="D37" s="11">
        <v>737750</v>
      </c>
      <c r="E37" s="11">
        <v>737750</v>
      </c>
      <c r="F37" s="11">
        <v>548850</v>
      </c>
      <c r="G37" s="11">
        <v>548850</v>
      </c>
      <c r="H37" s="11">
        <v>548850</v>
      </c>
      <c r="I37" s="11">
        <v>507909</v>
      </c>
      <c r="J37" s="11">
        <f>H37-I37</f>
        <v>40941</v>
      </c>
      <c r="K37" s="11">
        <v>511885</v>
      </c>
    </row>
    <row r="38" spans="1:11" s="6" customFormat="1" ht="22.5" x14ac:dyDescent="0.25">
      <c r="A38" s="10" t="s">
        <v>101</v>
      </c>
      <c r="B38" s="10" t="s">
        <v>102</v>
      </c>
      <c r="C38" s="10" t="s">
        <v>103</v>
      </c>
      <c r="D38" s="11">
        <f>D39</f>
        <v>62000</v>
      </c>
      <c r="E38" s="11">
        <f>E39</f>
        <v>62000</v>
      </c>
      <c r="F38" s="11">
        <f>F39</f>
        <v>27000</v>
      </c>
      <c r="G38" s="11">
        <f>G39</f>
        <v>27000</v>
      </c>
      <c r="H38" s="11">
        <f>H39</f>
        <v>27000</v>
      </c>
      <c r="I38" s="11">
        <f>I39</f>
        <v>14562</v>
      </c>
      <c r="J38" s="11">
        <f>H38-I38</f>
        <v>12438</v>
      </c>
      <c r="K38" s="11">
        <f>K39</f>
        <v>14562</v>
      </c>
    </row>
    <row r="39" spans="1:11" s="6" customFormat="1" x14ac:dyDescent="0.25">
      <c r="A39" s="10" t="s">
        <v>104</v>
      </c>
      <c r="B39" s="10" t="s">
        <v>105</v>
      </c>
      <c r="C39" s="10" t="s">
        <v>106</v>
      </c>
      <c r="D39" s="11">
        <v>62000</v>
      </c>
      <c r="E39" s="11">
        <v>62000</v>
      </c>
      <c r="F39" s="11">
        <v>27000</v>
      </c>
      <c r="G39" s="11">
        <v>27000</v>
      </c>
      <c r="H39" s="11">
        <v>27000</v>
      </c>
      <c r="I39" s="11">
        <v>14562</v>
      </c>
      <c r="J39" s="11">
        <f>H39-I39</f>
        <v>12438</v>
      </c>
      <c r="K39" s="11">
        <v>14562</v>
      </c>
    </row>
    <row r="40" spans="1:11" s="6" customFormat="1" ht="22.5" x14ac:dyDescent="0.25">
      <c r="A40" s="10" t="s">
        <v>107</v>
      </c>
      <c r="B40" s="10" t="s">
        <v>108</v>
      </c>
      <c r="C40" s="10" t="s">
        <v>109</v>
      </c>
      <c r="D40" s="11">
        <f>D41</f>
        <v>12000</v>
      </c>
      <c r="E40" s="11">
        <f>E41</f>
        <v>12000</v>
      </c>
      <c r="F40" s="11">
        <f>F41</f>
        <v>9000</v>
      </c>
      <c r="G40" s="11">
        <f>G41</f>
        <v>9000</v>
      </c>
      <c r="H40" s="11">
        <f>H41</f>
        <v>9000</v>
      </c>
      <c r="I40" s="11">
        <f>I41</f>
        <v>7000</v>
      </c>
      <c r="J40" s="11">
        <f>H40-I40</f>
        <v>2000</v>
      </c>
      <c r="K40" s="11">
        <f>K41</f>
        <v>7000</v>
      </c>
    </row>
    <row r="41" spans="1:11" s="6" customFormat="1" x14ac:dyDescent="0.25">
      <c r="A41" s="10" t="s">
        <v>110</v>
      </c>
      <c r="B41" s="10" t="s">
        <v>111</v>
      </c>
      <c r="C41" s="10" t="s">
        <v>112</v>
      </c>
      <c r="D41" s="11">
        <v>12000</v>
      </c>
      <c r="E41" s="11">
        <v>12000</v>
      </c>
      <c r="F41" s="11">
        <v>9000</v>
      </c>
      <c r="G41" s="11">
        <v>9000</v>
      </c>
      <c r="H41" s="11">
        <v>9000</v>
      </c>
      <c r="I41" s="11">
        <v>7000</v>
      </c>
      <c r="J41" s="11">
        <f>H41-I41</f>
        <v>2000</v>
      </c>
      <c r="K41" s="11">
        <v>7000</v>
      </c>
    </row>
    <row r="42" spans="1:11" s="6" customFormat="1" ht="33" x14ac:dyDescent="0.25">
      <c r="A42" s="10" t="s">
        <v>113</v>
      </c>
      <c r="B42" s="10" t="s">
        <v>114</v>
      </c>
      <c r="C42" s="10" t="s">
        <v>115</v>
      </c>
      <c r="D42" s="11">
        <f>D43+D48</f>
        <v>767700</v>
      </c>
      <c r="E42" s="11">
        <f>E43+E48</f>
        <v>767700</v>
      </c>
      <c r="F42" s="11">
        <f>F43+F48</f>
        <v>782200</v>
      </c>
      <c r="G42" s="11">
        <f>G43+G48</f>
        <v>781317</v>
      </c>
      <c r="H42" s="11">
        <f>H43+H48</f>
        <v>781317</v>
      </c>
      <c r="I42" s="11">
        <f>I43+I48</f>
        <v>494940</v>
      </c>
      <c r="J42" s="11">
        <f>H42-I42</f>
        <v>286377</v>
      </c>
      <c r="K42" s="11">
        <f>K43+K48</f>
        <v>28751</v>
      </c>
    </row>
    <row r="43" spans="1:11" s="6" customFormat="1" ht="22.5" x14ac:dyDescent="0.25">
      <c r="A43" s="10" t="s">
        <v>116</v>
      </c>
      <c r="B43" s="10" t="s">
        <v>117</v>
      </c>
      <c r="C43" s="10" t="s">
        <v>118</v>
      </c>
      <c r="D43" s="11">
        <f>+D44+D46+D47</f>
        <v>751700</v>
      </c>
      <c r="E43" s="11">
        <f>+E44+E46+E47</f>
        <v>751700</v>
      </c>
      <c r="F43" s="11">
        <f>+F44+F46+F47</f>
        <v>770200</v>
      </c>
      <c r="G43" s="11">
        <f>+G44+G46+G47</f>
        <v>769317</v>
      </c>
      <c r="H43" s="11">
        <f>+H44+H46+H47</f>
        <v>769317</v>
      </c>
      <c r="I43" s="11">
        <f>+I44+I46+I47</f>
        <v>489225</v>
      </c>
      <c r="J43" s="11">
        <f>H43-I43</f>
        <v>280092</v>
      </c>
      <c r="K43" s="11">
        <f>+K44+K46+K47</f>
        <v>23036</v>
      </c>
    </row>
    <row r="44" spans="1:11" s="6" customFormat="1" ht="22.5" x14ac:dyDescent="0.25">
      <c r="A44" s="10" t="s">
        <v>119</v>
      </c>
      <c r="B44" s="10" t="s">
        <v>120</v>
      </c>
      <c r="C44" s="10" t="s">
        <v>121</v>
      </c>
      <c r="D44" s="11">
        <f>D45</f>
        <v>669700</v>
      </c>
      <c r="E44" s="11">
        <f>E45</f>
        <v>669700</v>
      </c>
      <c r="F44" s="11">
        <f>F45</f>
        <v>703200</v>
      </c>
      <c r="G44" s="11">
        <f>G45</f>
        <v>703200</v>
      </c>
      <c r="H44" s="11">
        <f>H45</f>
        <v>703200</v>
      </c>
      <c r="I44" s="11">
        <f>I45</f>
        <v>467072</v>
      </c>
      <c r="J44" s="11">
        <f>H44-I44</f>
        <v>236128</v>
      </c>
      <c r="K44" s="11">
        <f>K45</f>
        <v>0</v>
      </c>
    </row>
    <row r="45" spans="1:11" s="6" customFormat="1" x14ac:dyDescent="0.25">
      <c r="A45" s="10" t="s">
        <v>122</v>
      </c>
      <c r="B45" s="10" t="s">
        <v>123</v>
      </c>
      <c r="C45" s="10" t="s">
        <v>124</v>
      </c>
      <c r="D45" s="11">
        <v>669700</v>
      </c>
      <c r="E45" s="11">
        <v>669700</v>
      </c>
      <c r="F45" s="11">
        <v>703200</v>
      </c>
      <c r="G45" s="11">
        <v>703200</v>
      </c>
      <c r="H45" s="11">
        <v>703200</v>
      </c>
      <c r="I45" s="11">
        <v>467072</v>
      </c>
      <c r="J45" s="11">
        <f>H45-I45</f>
        <v>236128</v>
      </c>
      <c r="K45" s="11">
        <v>0</v>
      </c>
    </row>
    <row r="46" spans="1:11" s="6" customFormat="1" x14ac:dyDescent="0.25">
      <c r="A46" s="10" t="s">
        <v>125</v>
      </c>
      <c r="B46" s="10" t="s">
        <v>126</v>
      </c>
      <c r="C46" s="10" t="s">
        <v>127</v>
      </c>
      <c r="D46" s="11">
        <v>62000</v>
      </c>
      <c r="E46" s="11">
        <v>62000</v>
      </c>
      <c r="F46" s="11">
        <v>47000</v>
      </c>
      <c r="G46" s="11">
        <v>46117</v>
      </c>
      <c r="H46" s="11">
        <v>46117</v>
      </c>
      <c r="I46" s="11">
        <v>22153</v>
      </c>
      <c r="J46" s="11">
        <f>H46-I46</f>
        <v>23964</v>
      </c>
      <c r="K46" s="11">
        <v>23036</v>
      </c>
    </row>
    <row r="47" spans="1:11" s="6" customFormat="1" x14ac:dyDescent="0.25">
      <c r="A47" s="10" t="s">
        <v>128</v>
      </c>
      <c r="B47" s="10" t="s">
        <v>129</v>
      </c>
      <c r="C47" s="10" t="s">
        <v>130</v>
      </c>
      <c r="D47" s="11">
        <v>20000</v>
      </c>
      <c r="E47" s="11">
        <v>20000</v>
      </c>
      <c r="F47" s="11">
        <v>20000</v>
      </c>
      <c r="G47" s="11">
        <v>20000</v>
      </c>
      <c r="H47" s="11">
        <v>20000</v>
      </c>
      <c r="I47" s="11">
        <v>0</v>
      </c>
      <c r="J47" s="11">
        <f>H47-I47</f>
        <v>20000</v>
      </c>
      <c r="K47" s="11">
        <v>0</v>
      </c>
    </row>
    <row r="48" spans="1:11" s="6" customFormat="1" ht="22.5" x14ac:dyDescent="0.25">
      <c r="A48" s="10" t="s">
        <v>131</v>
      </c>
      <c r="B48" s="10" t="s">
        <v>132</v>
      </c>
      <c r="C48" s="10" t="s">
        <v>133</v>
      </c>
      <c r="D48" s="11">
        <f>+D49</f>
        <v>16000</v>
      </c>
      <c r="E48" s="11">
        <f>+E49</f>
        <v>16000</v>
      </c>
      <c r="F48" s="11">
        <f>+F49</f>
        <v>12000</v>
      </c>
      <c r="G48" s="11">
        <f>+G49</f>
        <v>12000</v>
      </c>
      <c r="H48" s="11">
        <f>+H49</f>
        <v>12000</v>
      </c>
      <c r="I48" s="11">
        <f>+I49</f>
        <v>5715</v>
      </c>
      <c r="J48" s="11">
        <f>H48-I48</f>
        <v>6285</v>
      </c>
      <c r="K48" s="11">
        <f>+K49</f>
        <v>5715</v>
      </c>
    </row>
    <row r="49" spans="1:12" s="6" customFormat="1" ht="22.5" x14ac:dyDescent="0.25">
      <c r="A49" s="10" t="s">
        <v>134</v>
      </c>
      <c r="B49" s="10" t="s">
        <v>135</v>
      </c>
      <c r="C49" s="10" t="s">
        <v>136</v>
      </c>
      <c r="D49" s="11">
        <f>D50</f>
        <v>16000</v>
      </c>
      <c r="E49" s="11">
        <f>E50</f>
        <v>16000</v>
      </c>
      <c r="F49" s="11">
        <f>F50</f>
        <v>12000</v>
      </c>
      <c r="G49" s="11">
        <f>G50</f>
        <v>12000</v>
      </c>
      <c r="H49" s="11">
        <f>H50</f>
        <v>12000</v>
      </c>
      <c r="I49" s="11">
        <f>I50</f>
        <v>5715</v>
      </c>
      <c r="J49" s="11">
        <f>H49-I49</f>
        <v>6285</v>
      </c>
      <c r="K49" s="11">
        <f>K50</f>
        <v>5715</v>
      </c>
    </row>
    <row r="50" spans="1:12" s="6" customFormat="1" x14ac:dyDescent="0.25">
      <c r="A50" s="10" t="s">
        <v>137</v>
      </c>
      <c r="B50" s="10" t="s">
        <v>138</v>
      </c>
      <c r="C50" s="10" t="s">
        <v>139</v>
      </c>
      <c r="D50" s="11">
        <v>16000</v>
      </c>
      <c r="E50" s="11">
        <v>16000</v>
      </c>
      <c r="F50" s="11">
        <v>12000</v>
      </c>
      <c r="G50" s="11">
        <v>12000</v>
      </c>
      <c r="H50" s="11">
        <v>12000</v>
      </c>
      <c r="I50" s="11">
        <v>5715</v>
      </c>
      <c r="J50" s="11">
        <f>H50-I50</f>
        <v>6285</v>
      </c>
      <c r="K50" s="11">
        <v>5715</v>
      </c>
    </row>
    <row r="51" spans="1:12" s="6" customFormat="1" ht="22.5" x14ac:dyDescent="0.25">
      <c r="A51" s="10" t="s">
        <v>140</v>
      </c>
      <c r="B51" s="10" t="s">
        <v>141</v>
      </c>
      <c r="C51" s="10" t="s">
        <v>142</v>
      </c>
      <c r="D51" s="11">
        <f>+D52+D54</f>
        <v>5939900</v>
      </c>
      <c r="E51" s="11">
        <f>+E52+E54</f>
        <v>5939900</v>
      </c>
      <c r="F51" s="11">
        <f>+F52+F54</f>
        <v>5864900</v>
      </c>
      <c r="G51" s="11">
        <f>+G52+G54</f>
        <v>5864900</v>
      </c>
      <c r="H51" s="11">
        <f>+H52+H54</f>
        <v>5864900</v>
      </c>
      <c r="I51" s="11">
        <f>+I52+I54</f>
        <v>298300</v>
      </c>
      <c r="J51" s="11">
        <f>H51-I51</f>
        <v>5566600</v>
      </c>
      <c r="K51" s="11">
        <f>+K52+K54</f>
        <v>339866</v>
      </c>
    </row>
    <row r="52" spans="1:12" s="6" customFormat="1" ht="22.5" x14ac:dyDescent="0.25">
      <c r="A52" s="10" t="s">
        <v>143</v>
      </c>
      <c r="B52" s="10" t="s">
        <v>144</v>
      </c>
      <c r="C52" s="10" t="s">
        <v>145</v>
      </c>
      <c r="D52" s="11">
        <f>+D53</f>
        <v>0</v>
      </c>
      <c r="E52" s="11">
        <f>+E53</f>
        <v>0</v>
      </c>
      <c r="F52" s="11">
        <f>+F53</f>
        <v>0</v>
      </c>
      <c r="G52" s="11">
        <f>+G53</f>
        <v>0</v>
      </c>
      <c r="H52" s="11">
        <f>+H53</f>
        <v>0</v>
      </c>
      <c r="I52" s="11">
        <f>+I53</f>
        <v>0</v>
      </c>
      <c r="J52" s="11">
        <f>H52-I52</f>
        <v>0</v>
      </c>
      <c r="K52" s="11">
        <f>+K53</f>
        <v>6076</v>
      </c>
    </row>
    <row r="53" spans="1:12" s="6" customFormat="1" ht="22.5" x14ac:dyDescent="0.25">
      <c r="A53" s="10" t="s">
        <v>146</v>
      </c>
      <c r="B53" s="10" t="s">
        <v>147</v>
      </c>
      <c r="C53" s="10" t="s">
        <v>148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f>H53-I53</f>
        <v>0</v>
      </c>
      <c r="K53" s="11">
        <v>6076</v>
      </c>
    </row>
    <row r="54" spans="1:12" s="6" customFormat="1" ht="22.5" x14ac:dyDescent="0.25">
      <c r="A54" s="10" t="s">
        <v>149</v>
      </c>
      <c r="B54" s="10" t="s">
        <v>150</v>
      </c>
      <c r="C54" s="10" t="s">
        <v>151</v>
      </c>
      <c r="D54" s="11">
        <f>D55</f>
        <v>5939900</v>
      </c>
      <c r="E54" s="11">
        <f>E55</f>
        <v>5939900</v>
      </c>
      <c r="F54" s="11">
        <f>F55</f>
        <v>5864900</v>
      </c>
      <c r="G54" s="11">
        <f>G55</f>
        <v>5864900</v>
      </c>
      <c r="H54" s="11">
        <f>H55</f>
        <v>5864900</v>
      </c>
      <c r="I54" s="11">
        <f>I55</f>
        <v>298300</v>
      </c>
      <c r="J54" s="11">
        <f>H54-I54</f>
        <v>5566600</v>
      </c>
      <c r="K54" s="11">
        <f>K55</f>
        <v>333790</v>
      </c>
    </row>
    <row r="55" spans="1:12" s="6" customFormat="1" ht="22.5" x14ac:dyDescent="0.25">
      <c r="A55" s="10" t="s">
        <v>152</v>
      </c>
      <c r="B55" s="10" t="s">
        <v>153</v>
      </c>
      <c r="C55" s="10" t="s">
        <v>154</v>
      </c>
      <c r="D55" s="11">
        <f>D56</f>
        <v>5939900</v>
      </c>
      <c r="E55" s="11">
        <f>E56</f>
        <v>5939900</v>
      </c>
      <c r="F55" s="11">
        <f>F56</f>
        <v>5864900</v>
      </c>
      <c r="G55" s="11">
        <f>G56</f>
        <v>5864900</v>
      </c>
      <c r="H55" s="11">
        <f>H56</f>
        <v>5864900</v>
      </c>
      <c r="I55" s="11">
        <f>I56</f>
        <v>298300</v>
      </c>
      <c r="J55" s="11">
        <f>H55-I55</f>
        <v>5566600</v>
      </c>
      <c r="K55" s="11">
        <f>K56</f>
        <v>333790</v>
      </c>
    </row>
    <row r="56" spans="1:12" s="6" customFormat="1" x14ac:dyDescent="0.25">
      <c r="A56" s="10" t="s">
        <v>155</v>
      </c>
      <c r="B56" s="10" t="s">
        <v>156</v>
      </c>
      <c r="C56" s="10" t="s">
        <v>157</v>
      </c>
      <c r="D56" s="11">
        <v>5939900</v>
      </c>
      <c r="E56" s="11">
        <v>5939900</v>
      </c>
      <c r="F56" s="11">
        <v>5864900</v>
      </c>
      <c r="G56" s="11">
        <v>5864900</v>
      </c>
      <c r="H56" s="11">
        <v>5864900</v>
      </c>
      <c r="I56" s="11">
        <v>298300</v>
      </c>
      <c r="J56" s="11">
        <f>H56-I56</f>
        <v>5566600</v>
      </c>
      <c r="K56" s="11">
        <v>333790</v>
      </c>
    </row>
    <row r="57" spans="1:12" s="6" customFormat="1" x14ac:dyDescent="0.25">
      <c r="A57" s="10" t="s">
        <v>158</v>
      </c>
      <c r="B57" s="10" t="s">
        <v>159</v>
      </c>
      <c r="C57" s="10" t="s">
        <v>160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328568</v>
      </c>
      <c r="J57" s="11">
        <f>H57-I57</f>
        <v>-328568</v>
      </c>
      <c r="K57" s="11">
        <v>0</v>
      </c>
    </row>
    <row r="58" spans="1:12" s="6" customFormat="1" x14ac:dyDescent="0.25">
      <c r="A58" s="10" t="s">
        <v>161</v>
      </c>
      <c r="B58" s="10" t="s">
        <v>162</v>
      </c>
      <c r="C58" s="10" t="s">
        <v>163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328568</v>
      </c>
      <c r="J58" s="11">
        <f>H58-I58</f>
        <v>-328568</v>
      </c>
      <c r="K58" s="11">
        <v>0</v>
      </c>
    </row>
    <row r="59" spans="1:12" s="6" customFormat="1" x14ac:dyDescent="0.25">
      <c r="A59" s="10" t="s">
        <v>164</v>
      </c>
      <c r="B59" s="10" t="s">
        <v>165</v>
      </c>
      <c r="C59" s="10" t="s">
        <v>166</v>
      </c>
      <c r="D59" s="11">
        <v>0</v>
      </c>
      <c r="E59" s="11">
        <v>500</v>
      </c>
      <c r="F59" s="11">
        <v>0</v>
      </c>
      <c r="G59" s="11">
        <v>0</v>
      </c>
      <c r="H59" s="11">
        <v>0</v>
      </c>
      <c r="I59" s="11">
        <v>326568</v>
      </c>
      <c r="J59" s="11">
        <f>H59-I59</f>
        <v>-326568</v>
      </c>
      <c r="K59" s="11">
        <v>0</v>
      </c>
    </row>
    <row r="60" spans="1:12" s="6" customFormat="1" x14ac:dyDescent="0.25">
      <c r="A60" s="10" t="s">
        <v>167</v>
      </c>
      <c r="B60" s="10" t="s">
        <v>168</v>
      </c>
      <c r="C60" s="10" t="s">
        <v>169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2000</v>
      </c>
      <c r="J60" s="11">
        <f>H60-I60</f>
        <v>-2000</v>
      </c>
      <c r="K60" s="11">
        <v>0</v>
      </c>
    </row>
    <row r="61" spans="1:12" s="6" customFormat="1" x14ac:dyDescent="0.25">
      <c r="A61" s="10" t="s">
        <v>170</v>
      </c>
      <c r="B61" s="10" t="s">
        <v>171</v>
      </c>
      <c r="C61" s="10" t="s">
        <v>172</v>
      </c>
      <c r="D61" s="11">
        <v>0</v>
      </c>
      <c r="E61" s="11">
        <v>-500</v>
      </c>
      <c r="F61" s="11">
        <v>0</v>
      </c>
      <c r="G61" s="11">
        <v>0</v>
      </c>
      <c r="H61" s="11">
        <v>0</v>
      </c>
      <c r="I61" s="11">
        <v>0</v>
      </c>
      <c r="J61" s="11">
        <f>H61-I61</f>
        <v>0</v>
      </c>
      <c r="K61" s="11">
        <v>0</v>
      </c>
    </row>
    <row r="62" spans="1:12" s="6" customFormat="1" x14ac:dyDescent="0.25">
      <c r="A62" s="8"/>
      <c r="B62" s="8"/>
      <c r="C62" s="8"/>
      <c r="D62" s="9"/>
      <c r="E62" s="9"/>
      <c r="F62" s="9"/>
      <c r="G62" s="9"/>
      <c r="H62" s="9"/>
      <c r="I62" s="9"/>
      <c r="J62" s="9"/>
      <c r="K62" s="9"/>
    </row>
    <row r="63" spans="1:12" x14ac:dyDescent="0.25">
      <c r="A63" s="13" t="s">
        <v>173</v>
      </c>
      <c r="B63" s="13"/>
      <c r="C63" s="13"/>
      <c r="D63" s="13"/>
      <c r="E63" s="13" t="s">
        <v>175</v>
      </c>
      <c r="F63" s="13"/>
      <c r="G63" s="13"/>
      <c r="H63" s="13"/>
      <c r="I63" s="13" t="s">
        <v>176</v>
      </c>
      <c r="J63" s="13"/>
      <c r="K63" s="13"/>
      <c r="L63" s="13"/>
    </row>
    <row r="64" spans="1:12" x14ac:dyDescent="0.25">
      <c r="A64" s="3" t="s">
        <v>174</v>
      </c>
      <c r="B64" s="3"/>
      <c r="C64" s="3"/>
      <c r="D64" s="3"/>
      <c r="E64" s="3"/>
      <c r="F64" s="3"/>
      <c r="G64" s="3"/>
      <c r="H64" s="3"/>
      <c r="I64" s="3" t="s">
        <v>177</v>
      </c>
      <c r="J64" s="3"/>
      <c r="K64" s="3"/>
      <c r="L64" s="3"/>
    </row>
    <row r="125" spans="1:20" x14ac:dyDescent="0.25">
      <c r="A125" s="12"/>
      <c r="B125" s="12"/>
      <c r="C125" s="12"/>
      <c r="D125" s="12"/>
      <c r="I125" s="12"/>
      <c r="J125" s="12"/>
      <c r="K125" s="12"/>
      <c r="L125" s="12"/>
      <c r="Q125" s="12"/>
      <c r="R125" s="12"/>
      <c r="S125" s="12"/>
      <c r="T125" s="12"/>
    </row>
  </sheetData>
  <mergeCells count="22">
    <mergeCell ref="H8:H9"/>
    <mergeCell ref="I8:I9"/>
    <mergeCell ref="J8:J9"/>
    <mergeCell ref="K8:K9"/>
    <mergeCell ref="A63:D63"/>
    <mergeCell ref="A64:D64"/>
    <mergeCell ref="E63:H63"/>
    <mergeCell ref="E64:H64"/>
    <mergeCell ref="I63:L63"/>
    <mergeCell ref="I64:L64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2018-11-14T09:17:26Z</dcterms:created>
  <dcterms:modified xsi:type="dcterms:W3CDTF">2018-11-14T09:17:29Z</dcterms:modified>
</cp:coreProperties>
</file>