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Epur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F18" i="1"/>
  <c r="G18" i="1"/>
  <c r="G17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 s="1"/>
  <c r="D20" i="1"/>
  <c r="E20" i="1"/>
  <c r="G20" i="1"/>
  <c r="H20" i="1"/>
  <c r="F20" i="1" s="1"/>
  <c r="K20" i="1" s="1"/>
  <c r="I20" i="1"/>
  <c r="J20" i="1"/>
  <c r="F21" i="1"/>
  <c r="K21" i="1" s="1"/>
  <c r="F22" i="1"/>
  <c r="K22" i="1" s="1"/>
  <c r="D24" i="1"/>
  <c r="D23" i="1" s="1"/>
  <c r="D25" i="1"/>
  <c r="E25" i="1"/>
  <c r="E24" i="1" s="1"/>
  <c r="E23" i="1" s="1"/>
  <c r="G25" i="1"/>
  <c r="G24" i="1" s="1"/>
  <c r="H25" i="1"/>
  <c r="F25" i="1" s="1"/>
  <c r="K25" i="1" s="1"/>
  <c r="I25" i="1"/>
  <c r="I24" i="1" s="1"/>
  <c r="I23" i="1" s="1"/>
  <c r="J25" i="1"/>
  <c r="J24" i="1" s="1"/>
  <c r="J23" i="1" s="1"/>
  <c r="F26" i="1"/>
  <c r="K26" i="1" s="1"/>
  <c r="F27" i="1"/>
  <c r="K27" i="1" s="1"/>
  <c r="D28" i="1"/>
  <c r="E28" i="1"/>
  <c r="G28" i="1"/>
  <c r="H28" i="1"/>
  <c r="F28" i="1" s="1"/>
  <c r="K28" i="1" s="1"/>
  <c r="I28" i="1"/>
  <c r="J28" i="1"/>
  <c r="F29" i="1"/>
  <c r="K29" i="1" s="1"/>
  <c r="F30" i="1"/>
  <c r="K30" i="1" s="1"/>
  <c r="F31" i="1"/>
  <c r="K31" i="1" s="1"/>
  <c r="F32" i="1"/>
  <c r="K32" i="1" s="1"/>
  <c r="D34" i="1"/>
  <c r="E34" i="1"/>
  <c r="G34" i="1"/>
  <c r="H34" i="1"/>
  <c r="H33" i="1" s="1"/>
  <c r="I34" i="1"/>
  <c r="I33" i="1" s="1"/>
  <c r="J34" i="1"/>
  <c r="F35" i="1"/>
  <c r="K35" i="1" s="1"/>
  <c r="F36" i="1"/>
  <c r="K36" i="1" s="1"/>
  <c r="F37" i="1"/>
  <c r="K37" i="1" s="1"/>
  <c r="D39" i="1"/>
  <c r="D38" i="1" s="1"/>
  <c r="E39" i="1"/>
  <c r="E38" i="1" s="1"/>
  <c r="F39" i="1"/>
  <c r="G39" i="1"/>
  <c r="G38" i="1" s="1"/>
  <c r="F38" i="1" s="1"/>
  <c r="K38" i="1" s="1"/>
  <c r="H39" i="1"/>
  <c r="H38" i="1" s="1"/>
  <c r="I39" i="1"/>
  <c r="I38" i="1" s="1"/>
  <c r="J39" i="1"/>
  <c r="J38" i="1" s="1"/>
  <c r="F40" i="1"/>
  <c r="K40" i="1" s="1"/>
  <c r="F41" i="1"/>
  <c r="K41" i="1" s="1"/>
  <c r="F42" i="1"/>
  <c r="K42" i="1" s="1"/>
  <c r="H43" i="1"/>
  <c r="D44" i="1"/>
  <c r="D43" i="1" s="1"/>
  <c r="E44" i="1"/>
  <c r="E43" i="1" s="1"/>
  <c r="G44" i="1"/>
  <c r="G43" i="1" s="1"/>
  <c r="F43" i="1" s="1"/>
  <c r="H44" i="1"/>
  <c r="F44" i="1" s="1"/>
  <c r="K44" i="1" s="1"/>
  <c r="I44" i="1"/>
  <c r="I43" i="1" s="1"/>
  <c r="J44" i="1"/>
  <c r="J43" i="1" s="1"/>
  <c r="F45" i="1"/>
  <c r="K45" i="1" s="1"/>
  <c r="D49" i="1"/>
  <c r="D48" i="1" s="1"/>
  <c r="D47" i="1" s="1"/>
  <c r="D46" i="1" s="1"/>
  <c r="E49" i="1"/>
  <c r="E48" i="1" s="1"/>
  <c r="E47" i="1" s="1"/>
  <c r="E46" i="1" s="1"/>
  <c r="F49" i="1"/>
  <c r="G49" i="1"/>
  <c r="G48" i="1" s="1"/>
  <c r="H49" i="1"/>
  <c r="H48" i="1" s="1"/>
  <c r="H47" i="1" s="1"/>
  <c r="H46" i="1" s="1"/>
  <c r="I49" i="1"/>
  <c r="I48" i="1" s="1"/>
  <c r="I47" i="1" s="1"/>
  <c r="J49" i="1"/>
  <c r="J48" i="1" s="1"/>
  <c r="J47" i="1" s="1"/>
  <c r="J46" i="1" s="1"/>
  <c r="F50" i="1"/>
  <c r="K50" i="1" s="1"/>
  <c r="D53" i="1"/>
  <c r="D52" i="1" s="1"/>
  <c r="D51" i="1" s="1"/>
  <c r="E53" i="1"/>
  <c r="E52" i="1" s="1"/>
  <c r="E51" i="1" s="1"/>
  <c r="G53" i="1"/>
  <c r="G52" i="1" s="1"/>
  <c r="H53" i="1"/>
  <c r="H52" i="1" s="1"/>
  <c r="H51" i="1" s="1"/>
  <c r="I53" i="1"/>
  <c r="I52" i="1" s="1"/>
  <c r="I51" i="1" s="1"/>
  <c r="J53" i="1"/>
  <c r="J52" i="1" s="1"/>
  <c r="J51" i="1" s="1"/>
  <c r="F54" i="1"/>
  <c r="K54" i="1" s="1"/>
  <c r="D55" i="1"/>
  <c r="E55" i="1"/>
  <c r="F55" i="1"/>
  <c r="K55" i="1" s="1"/>
  <c r="G55" i="1"/>
  <c r="H55" i="1"/>
  <c r="I55" i="1"/>
  <c r="J55" i="1"/>
  <c r="F56" i="1"/>
  <c r="K56" i="1" s="1"/>
  <c r="D57" i="1"/>
  <c r="E57" i="1"/>
  <c r="G57" i="1"/>
  <c r="H57" i="1"/>
  <c r="F57" i="1" s="1"/>
  <c r="K57" i="1" s="1"/>
  <c r="I57" i="1"/>
  <c r="J57" i="1"/>
  <c r="F58" i="1"/>
  <c r="K58" i="1"/>
  <c r="F59" i="1"/>
  <c r="K59" i="1" s="1"/>
  <c r="F60" i="1"/>
  <c r="K60" i="1" s="1"/>
  <c r="D62" i="1"/>
  <c r="D61" i="1" s="1"/>
  <c r="E62" i="1"/>
  <c r="E61" i="1" s="1"/>
  <c r="G62" i="1"/>
  <c r="F62" i="1" s="1"/>
  <c r="K62" i="1" s="1"/>
  <c r="H62" i="1"/>
  <c r="H61" i="1" s="1"/>
  <c r="I62" i="1"/>
  <c r="I61" i="1" s="1"/>
  <c r="J62" i="1"/>
  <c r="J61" i="1" s="1"/>
  <c r="F63" i="1"/>
  <c r="K63" i="1" s="1"/>
  <c r="D66" i="1"/>
  <c r="D65" i="1" s="1"/>
  <c r="D64" i="1" s="1"/>
  <c r="E66" i="1"/>
  <c r="E65" i="1" s="1"/>
  <c r="E64" i="1" s="1"/>
  <c r="G66" i="1"/>
  <c r="G65" i="1" s="1"/>
  <c r="H66" i="1"/>
  <c r="F66" i="1" s="1"/>
  <c r="K66" i="1" s="1"/>
  <c r="I66" i="1"/>
  <c r="I65" i="1" s="1"/>
  <c r="I64" i="1" s="1"/>
  <c r="J66" i="1"/>
  <c r="J65" i="1" s="1"/>
  <c r="J64" i="1" s="1"/>
  <c r="F67" i="1"/>
  <c r="K67" i="1"/>
  <c r="F68" i="1"/>
  <c r="K68" i="1" s="1"/>
  <c r="F69" i="1"/>
  <c r="K69" i="1" s="1"/>
  <c r="F70" i="1"/>
  <c r="K70" i="1" s="1"/>
  <c r="F71" i="1"/>
  <c r="K71" i="1"/>
  <c r="G33" i="1" l="1"/>
  <c r="F33" i="1" s="1"/>
  <c r="I15" i="1"/>
  <c r="E33" i="1"/>
  <c r="H15" i="1"/>
  <c r="H14" i="1" s="1"/>
  <c r="I46" i="1"/>
  <c r="D33" i="1"/>
  <c r="D15" i="1" s="1"/>
  <c r="D14" i="1" s="1"/>
  <c r="F24" i="1"/>
  <c r="K24" i="1" s="1"/>
  <c r="G23" i="1"/>
  <c r="F17" i="1"/>
  <c r="K17" i="1" s="1"/>
  <c r="G16" i="1"/>
  <c r="F48" i="1"/>
  <c r="K48" i="1" s="1"/>
  <c r="G47" i="1"/>
  <c r="K43" i="1"/>
  <c r="E15" i="1"/>
  <c r="E14" i="1" s="1"/>
  <c r="F65" i="1"/>
  <c r="K65" i="1" s="1"/>
  <c r="G64" i="1"/>
  <c r="F52" i="1"/>
  <c r="K52" i="1" s="1"/>
  <c r="G51" i="1"/>
  <c r="F51" i="1" s="1"/>
  <c r="K51" i="1" s="1"/>
  <c r="J33" i="1"/>
  <c r="J15" i="1" s="1"/>
  <c r="J14" i="1" s="1"/>
  <c r="K49" i="1"/>
  <c r="K39" i="1"/>
  <c r="K18" i="1"/>
  <c r="G61" i="1"/>
  <c r="F61" i="1" s="1"/>
  <c r="K61" i="1" s="1"/>
  <c r="F53" i="1"/>
  <c r="K53" i="1" s="1"/>
  <c r="F34" i="1"/>
  <c r="K34" i="1" s="1"/>
  <c r="H24" i="1"/>
  <c r="H23" i="1" s="1"/>
  <c r="H65" i="1"/>
  <c r="H64" i="1" s="1"/>
  <c r="D12" i="1" l="1"/>
  <c r="D13" i="1"/>
  <c r="J12" i="1"/>
  <c r="J13" i="1"/>
  <c r="H12" i="1"/>
  <c r="H13" i="1"/>
  <c r="I14" i="1"/>
  <c r="K33" i="1"/>
  <c r="E12" i="1"/>
  <c r="E13" i="1"/>
  <c r="F47" i="1"/>
  <c r="K47" i="1" s="1"/>
  <c r="G46" i="1"/>
  <c r="F46" i="1" s="1"/>
  <c r="K46" i="1" s="1"/>
  <c r="F16" i="1"/>
  <c r="K16" i="1" s="1"/>
  <c r="G15" i="1"/>
  <c r="F64" i="1"/>
  <c r="K64" i="1" s="1"/>
  <c r="F23" i="1"/>
  <c r="K23" i="1" s="1"/>
  <c r="I12" i="1" l="1"/>
  <c r="I13" i="1"/>
  <c r="F15" i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<sst xmlns="http://schemas.openxmlformats.org/spreadsheetml/2006/main" count="207" uniqueCount="207">
  <si>
    <t>JUDETUL  VASLUI</t>
  </si>
  <si>
    <t>COMUNA EPURENI</t>
  </si>
  <si>
    <t>NR........./......../......./......20....</t>
  </si>
  <si>
    <t xml:space="preserve"> Anexa 12</t>
  </si>
  <si>
    <t>Cont de executie - Venituri - Bugetul local</t>
  </si>
  <si>
    <t>Trimestrul: 3,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</si>
  <si>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</si>
  <si>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</si>
  <si>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</si>
  <si>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</si>
  <si>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</si>
  <si>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</si>
  <si>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</si>
  <si>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</si>
  <si>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</si>
  <si>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</si>
  <si>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</si>
  <si>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</si>
  <si>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</si>
  <si>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</si>
  <si>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</si>
  <si>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</si>
  <si>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</si>
  <si>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</si>
  <si>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</si>
  <si>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</si>
  <si>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</si>
  <si>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</si>
  <si>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</si>
  <si>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</si>
  <si>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</si>
  <si>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</si>
  <si>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</si>
  <si>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</si>
  <si>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</si>
  <si>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</si>
  <si>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</si>
  <si>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</si>
  <si>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</si>
  <si>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</si>
  <si>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</si>
  <si>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</si>
  <si>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</si>
  <si>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</si>
  <si>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</si>
  <si>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</si>
  <si>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</si>
  <si>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</si>
  <si>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</si>
  <si>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</si>
  <si>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</si>
  <si>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</si>
  <si>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</si>
  <si>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</si>
  <si>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</si>
  <si>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</si>
  <si>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</si>
  <si>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</si>
  <si>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</si>
  <si>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</si>
  <si>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</si>
  <si>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</si>
  <si>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</si>
  <si>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</si>
  <si>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</si>
  <si>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</si>
  <si>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</si>
  <si>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</si>
  <si>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</si>
  <si>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</si>
  <si>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</si>
  <si>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</si>
  <si>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</si>
  <si>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</si>
  <si>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</si>
  <si>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</si>
  <si>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</si>
  <si>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</si>
  <si>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</si>
  <si>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</si>
  <si>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</si>
  <si>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</si>
  <si>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</si>
  <si>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</si>
  <si>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</si>
  <si>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</si>
  <si>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</si>
  <si>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</si>
  <si>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</si>
  <si>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</si>
  <si>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</si>
  <si>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</si>
  <si>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</si>
  <si>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</si>
  <si>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</si>
  <si>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</si>
  <si>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</si>
  <si>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</si>
  <si>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</si>
  <si>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</si>
  <si>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</si>
  <si>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</si>
  <si>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</si>
  <si>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</si>
  <si>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</si>
  <si>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</si>
  <si>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</si>
  <si>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</si>
  <si>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</si>
  <si>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</si>
  <si>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</si>
  <si>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</si>
  <si>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</si>
  <si>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</si>
  <si>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</si>
  <si>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</si>
  <si>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</si>
  <si>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</si>
  <si>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</si>
  <si>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</si>
  <si>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</si>
  <si>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</si>
  <si>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</si>
  <si>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</si>
  <si>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</si>
  <si>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</si>
  <si>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</si>
  <si>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</si>
  <si>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</si>
  <si>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</si>
  <si>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</si>
  <si>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</si>
  <si>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</si>
  <si>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</si>
  <si>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</si>
  <si>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</si>
  <si>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</si>
  <si>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</si>
  <si>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</si>
  <si>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</si>
  <si>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</si>
  <si>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</si>
  <si>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</si>
  <si>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</si>
  <si>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</si>
  <si>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</si>
  <si>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</si>
  <si>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</si>
  <si>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</si>
  <si>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</si>
  <si>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</si>
  <si>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87</t>
  </si>
  <si>
    <t>Diverse venituri (cod 36.02.01+36.02.05+36.02.06+36.02.07+36.02.11+36.02.50)</t>
  </si>
  <si>
    <t>36.02</t>
  </si>
  <si>
    <t>101</t>
  </si>
  <si>
    <t>Alte venituri</t>
  </si>
  <si>
    <t>36.02.50</t>
  </si>
  <si>
    <t>102</t>
  </si>
  <si>
    <t>Transferuri voluntare,  altele decat subventiile (cod 37.02.01+37.02.50)</t>
  </si>
  <si>
    <t>37.02</t>
  </si>
  <si>
    <t>103</t>
  </si>
  <si>
    <t>Donatii si sponsorizari</t>
  </si>
  <si>
    <t>37.02.01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</si>
  <si>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</si>
  <si>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</si>
  <si>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</si>
  <si>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</si>
  <si>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</si>
  <si>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</si>
  <si>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</si>
  <si>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</si>
  <si>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</si>
  <si>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</si>
  <si>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</si>
  <si>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</si>
  <si>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122</t>
  </si>
  <si>
    <t>Sume din excedentul bugetului local utilizate pentru finantarea cheltuielilor sectiunii de dezvoltare</t>
  </si>
  <si>
    <t>40.02.14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</si>
  <si>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</si>
  <si>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</si>
  <si>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</si>
  <si>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</si>
  <si>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</si>
  <si>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</si>
  <si>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</si>
  <si>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</si>
  <si>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</si>
  <si>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160</t>
  </si>
  <si>
    <t>Subventii primite din Fondul de Interventie</t>
  </si>
  <si>
    <t>42.02.28</t>
  </si>
  <si>
    <t>161</t>
  </si>
  <si>
    <t>Finantarea  lucrarilor de cadastru imobiliar</t>
  </si>
  <si>
    <t>42.02.29</t>
  </si>
  <si>
    <t>164</t>
  </si>
  <si>
    <t>Subventii pentru acordarea ajutorului pentru incalzirea locuintei cu lemne, carbuni, combustibili petrolieri</t>
  </si>
  <si>
    <t>42.02.34</t>
  </si>
  <si>
    <t>169</t>
  </si>
  <si>
    <t>Subventii din bugetul de stat pentru finantarea sanatatii</t>
  </si>
  <si>
    <t>42.02.41</t>
  </si>
  <si>
    <t>188</t>
  </si>
  <si>
    <t>Finantarea programelor nationale de dezvoltare locala</t>
  </si>
  <si>
    <t>42.02.65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</si>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</sst>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D14+D61+D64</f>
        <v>10526000</v>
      </c>
      <c r="E12" s="11">
        <f>E14+E61+E64</f>
        <v>9763500</v>
      </c>
      <c r="F12" s="11">
        <f>G12+H12</f>
        <v>4208430</v>
      </c>
      <c r="G12" s="11">
        <f>G14+G61+G64</f>
        <v>1330063</v>
      </c>
      <c r="H12" s="11">
        <f>H14+H61+H64</f>
        <v>2878367</v>
      </c>
      <c r="I12" s="11">
        <f>I14+I61+I64</f>
        <v>2818464</v>
      </c>
      <c r="J12" s="11">
        <f>J14+J61+J64</f>
        <v>0</v>
      </c>
      <c r="K12" s="11">
        <f>F12-I12-J12</f>
        <v>1389966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D14-D34-D57+D61</f>
        <v>1313600</v>
      </c>
      <c r="E13" s="11">
        <f>E14-E34-E57+E61</f>
        <v>1129250</v>
      </c>
      <c r="F13" s="11">
        <f>G13+H13</f>
        <v>2276817</v>
      </c>
      <c r="G13" s="11">
        <f>G14-G34-G57+G61</f>
        <v>1330063</v>
      </c>
      <c r="H13" s="11">
        <f>H14-H34-H57+H61</f>
        <v>946754</v>
      </c>
      <c r="I13" s="11">
        <f>I14-I34-I57+I61</f>
        <v>886851</v>
      </c>
      <c r="J13" s="11">
        <f>J14-J34-J57+J61</f>
        <v>0</v>
      </c>
      <c r="K13" s="11">
        <f>F13-I13-J13</f>
        <v>1389966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D15+D46</f>
        <v>3862100</v>
      </c>
      <c r="E14" s="11">
        <f>E15+E46</f>
        <v>3140750</v>
      </c>
      <c r="F14" s="11">
        <f>G14+H14</f>
        <v>4072826</v>
      </c>
      <c r="G14" s="11">
        <f>G15+G46</f>
        <v>1330063</v>
      </c>
      <c r="H14" s="11">
        <f>H15+H46</f>
        <v>2742763</v>
      </c>
      <c r="I14" s="11">
        <f>I15+I46</f>
        <v>2682860</v>
      </c>
      <c r="J14" s="11">
        <f>J15+J46</f>
        <v>0</v>
      </c>
      <c r="K14" s="11">
        <f>F14-I14-J14</f>
        <v>1389966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D16+D23+D33+D43</f>
        <v>3679700</v>
      </c>
      <c r="E15" s="11">
        <f>E16+E23+E33+E43</f>
        <v>2985250</v>
      </c>
      <c r="F15" s="11">
        <f>G15+H15</f>
        <v>3377700</v>
      </c>
      <c r="G15" s="11">
        <f>G16+G23+G33+G43</f>
        <v>657297</v>
      </c>
      <c r="H15" s="11">
        <f>H16+H23+H33+H43</f>
        <v>2720403</v>
      </c>
      <c r="I15" s="11">
        <f>I16+I23+I33+I43</f>
        <v>2644647</v>
      </c>
      <c r="J15" s="11">
        <f>J16+J23+J33+J43</f>
        <v>0</v>
      </c>
      <c r="K15" s="11">
        <f>F15-I15-J15</f>
        <v>733053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594000</v>
      </c>
      <c r="E16" s="11">
        <f>+E17</f>
        <v>531000</v>
      </c>
      <c r="F16" s="11">
        <f>G16+H16</f>
        <v>543633</v>
      </c>
      <c r="G16" s="11">
        <f>+G17</f>
        <v>0</v>
      </c>
      <c r="H16" s="11">
        <f>+H17</f>
        <v>543633</v>
      </c>
      <c r="I16" s="11">
        <f>+I17</f>
        <v>543633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594000</v>
      </c>
      <c r="E17" s="11">
        <f>E18+E20</f>
        <v>531000</v>
      </c>
      <c r="F17" s="11">
        <f>G17+H17</f>
        <v>543633</v>
      </c>
      <c r="G17" s="11">
        <f>G18+G20</f>
        <v>0</v>
      </c>
      <c r="H17" s="11">
        <f>H18+H20</f>
        <v>543633</v>
      </c>
      <c r="I17" s="11">
        <f>I18+I20</f>
        <v>543633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20000</v>
      </c>
      <c r="E18" s="11">
        <f>+E19</f>
        <v>15000</v>
      </c>
      <c r="F18" s="11">
        <f>G18+H18</f>
        <v>71189</v>
      </c>
      <c r="G18" s="11">
        <f>+G19</f>
        <v>0</v>
      </c>
      <c r="H18" s="11">
        <f>+H19</f>
        <v>71189</v>
      </c>
      <c r="I18" s="11">
        <f>+I19</f>
        <v>71189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20000</v>
      </c>
      <c r="E19" s="11">
        <v>15000</v>
      </c>
      <c r="F19" s="11">
        <f>G19+H19</f>
        <v>71189</v>
      </c>
      <c r="G19" s="11">
        <v>0</v>
      </c>
      <c r="H19" s="11">
        <v>71189</v>
      </c>
      <c r="I19" s="11">
        <v>71189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574000</v>
      </c>
      <c r="E20" s="11">
        <f>E21+E22</f>
        <v>516000</v>
      </c>
      <c r="F20" s="11">
        <f>G20+H20</f>
        <v>472444</v>
      </c>
      <c r="G20" s="11">
        <f>G21+G22</f>
        <v>0</v>
      </c>
      <c r="H20" s="11">
        <f>H21+H22</f>
        <v>472444</v>
      </c>
      <c r="I20" s="11">
        <f>I21+I22</f>
        <v>472444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191000</v>
      </c>
      <c r="E21" s="11">
        <v>150000</v>
      </c>
      <c r="F21" s="11">
        <f>G21+H21</f>
        <v>169467</v>
      </c>
      <c r="G21" s="11">
        <v>0</v>
      </c>
      <c r="H21" s="11">
        <v>169467</v>
      </c>
      <c r="I21" s="11">
        <v>169467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383000</v>
      </c>
      <c r="E22" s="11">
        <v>366000</v>
      </c>
      <c r="F22" s="11">
        <f>G22+H22</f>
        <v>302977</v>
      </c>
      <c r="G22" s="11">
        <v>0</v>
      </c>
      <c r="H22" s="11">
        <v>302977</v>
      </c>
      <c r="I22" s="11">
        <v>302977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281000</v>
      </c>
      <c r="E23" s="11">
        <f>E24</f>
        <v>219050</v>
      </c>
      <c r="F23" s="11">
        <f>G23+H23</f>
        <v>801601</v>
      </c>
      <c r="G23" s="11">
        <f>G24</f>
        <v>526270</v>
      </c>
      <c r="H23" s="11">
        <f>H24</f>
        <v>275331</v>
      </c>
      <c r="I23" s="11">
        <f>I24</f>
        <v>195355</v>
      </c>
      <c r="J23" s="11">
        <f>J24</f>
        <v>0</v>
      </c>
      <c r="K23" s="11">
        <f>F23-I23-J23</f>
        <v>606246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281000</v>
      </c>
      <c r="E24" s="11">
        <f>E25+E28+E32</f>
        <v>219050</v>
      </c>
      <c r="F24" s="11">
        <f>G24+H24</f>
        <v>801601</v>
      </c>
      <c r="G24" s="11">
        <f>G25+G28+G32</f>
        <v>526270</v>
      </c>
      <c r="H24" s="11">
        <f>H25+H28+H32</f>
        <v>275331</v>
      </c>
      <c r="I24" s="11">
        <f>I25+I28+I32</f>
        <v>195355</v>
      </c>
      <c r="J24" s="11">
        <f>J25+J28+J32</f>
        <v>0</v>
      </c>
      <c r="K24" s="11">
        <f>F24-I24-J24</f>
        <v>606246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43000</v>
      </c>
      <c r="E25" s="11">
        <f>E26+E27</f>
        <v>33050</v>
      </c>
      <c r="F25" s="11">
        <f>G25+H25</f>
        <v>111390</v>
      </c>
      <c r="G25" s="11">
        <f>G26+G27</f>
        <v>73420</v>
      </c>
      <c r="H25" s="11">
        <f>H26+H27</f>
        <v>37970</v>
      </c>
      <c r="I25" s="11">
        <f>I26+I27</f>
        <v>30702</v>
      </c>
      <c r="J25" s="11">
        <f>J26+J27</f>
        <v>0</v>
      </c>
      <c r="K25" s="11">
        <f>F25-I25-J25</f>
        <v>80688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23000</v>
      </c>
      <c r="E26" s="11">
        <v>18050</v>
      </c>
      <c r="F26" s="11">
        <f>G26+H26</f>
        <v>96372</v>
      </c>
      <c r="G26" s="11">
        <v>70757</v>
      </c>
      <c r="H26" s="11">
        <v>25615</v>
      </c>
      <c r="I26" s="11">
        <v>17638</v>
      </c>
      <c r="J26" s="11">
        <v>0</v>
      </c>
      <c r="K26" s="11">
        <f>F26-I26-J26</f>
        <v>78734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20000</v>
      </c>
      <c r="E27" s="11">
        <v>15000</v>
      </c>
      <c r="F27" s="11">
        <f>G27+H27</f>
        <v>15018</v>
      </c>
      <c r="G27" s="11">
        <v>2663</v>
      </c>
      <c r="H27" s="11">
        <v>12355</v>
      </c>
      <c r="I27" s="11">
        <v>13064</v>
      </c>
      <c r="J27" s="11">
        <v>0</v>
      </c>
      <c r="K27" s="11">
        <f>F27-I27-J27</f>
        <v>1954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236000</v>
      </c>
      <c r="E28" s="11">
        <f>E29+E30+E31</f>
        <v>184500</v>
      </c>
      <c r="F28" s="11">
        <f>G28+H28</f>
        <v>685190</v>
      </c>
      <c r="G28" s="11">
        <f>G29+G30+G31</f>
        <v>452850</v>
      </c>
      <c r="H28" s="11">
        <f>H29+H30+H31</f>
        <v>232340</v>
      </c>
      <c r="I28" s="11">
        <f>I29+I30+I31</f>
        <v>161040</v>
      </c>
      <c r="J28" s="11">
        <f>J29+J30+J31</f>
        <v>0</v>
      </c>
      <c r="K28" s="11">
        <f>F28-I28-J28</f>
        <v>524150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50000</v>
      </c>
      <c r="E29" s="11">
        <v>40000</v>
      </c>
      <c r="F29" s="11">
        <f>G29+H29</f>
        <v>122739</v>
      </c>
      <c r="G29" s="11">
        <v>90247</v>
      </c>
      <c r="H29" s="11">
        <v>32492</v>
      </c>
      <c r="I29" s="11">
        <v>28607</v>
      </c>
      <c r="J29" s="11">
        <v>0</v>
      </c>
      <c r="K29" s="11">
        <f>F29-I29-J29</f>
        <v>94132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6000</v>
      </c>
      <c r="E30" s="11">
        <v>4500</v>
      </c>
      <c r="F30" s="11">
        <f>G30+H30</f>
        <v>6748</v>
      </c>
      <c r="G30" s="11">
        <v>3878</v>
      </c>
      <c r="H30" s="11">
        <v>2870</v>
      </c>
      <c r="I30" s="11">
        <v>4438</v>
      </c>
      <c r="J30" s="11">
        <v>0</v>
      </c>
      <c r="K30" s="11">
        <f>F30-I30-J30</f>
        <v>2310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180000</v>
      </c>
      <c r="E31" s="11">
        <v>140000</v>
      </c>
      <c r="F31" s="11">
        <f>G31+H31</f>
        <v>555703</v>
      </c>
      <c r="G31" s="11">
        <v>358725</v>
      </c>
      <c r="H31" s="11">
        <v>196978</v>
      </c>
      <c r="I31" s="11">
        <v>127995</v>
      </c>
      <c r="J31" s="11">
        <v>0</v>
      </c>
      <c r="K31" s="11">
        <f>F31-I31-J31</f>
        <v>427708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2000</v>
      </c>
      <c r="E32" s="11">
        <v>1500</v>
      </c>
      <c r="F32" s="11">
        <f>G32+H32</f>
        <v>5021</v>
      </c>
      <c r="G32" s="11">
        <v>0</v>
      </c>
      <c r="H32" s="11">
        <v>5021</v>
      </c>
      <c r="I32" s="11">
        <v>3613</v>
      </c>
      <c r="J32" s="11">
        <v>0</v>
      </c>
      <c r="K32" s="11">
        <f>F32-I32-J32</f>
        <v>1408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2704700</v>
      </c>
      <c r="E33" s="11">
        <f>E34+E38</f>
        <v>2160200</v>
      </c>
      <c r="F33" s="11">
        <f>G33+H33</f>
        <v>1932493</v>
      </c>
      <c r="G33" s="11">
        <f>G34+G38</f>
        <v>79516</v>
      </c>
      <c r="H33" s="11">
        <f>H34+H38</f>
        <v>1852977</v>
      </c>
      <c r="I33" s="11">
        <f>I34+I38</f>
        <v>1834887</v>
      </c>
      <c r="J33" s="11">
        <f>J34+J38</f>
        <v>0</v>
      </c>
      <c r="K33" s="11">
        <f>F33-I33-J33</f>
        <v>97606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2597000</v>
      </c>
      <c r="E34" s="11">
        <f>+E35+E36+E37</f>
        <v>2060000</v>
      </c>
      <c r="F34" s="11">
        <f>G34+H34</f>
        <v>1790509</v>
      </c>
      <c r="G34" s="11">
        <f>+G35+G36+G37</f>
        <v>0</v>
      </c>
      <c r="H34" s="11">
        <f>+H35+H36+H37</f>
        <v>1790509</v>
      </c>
      <c r="I34" s="11">
        <f>+I35+I36+I37</f>
        <v>1790509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911000</v>
      </c>
      <c r="E35" s="11">
        <v>724000</v>
      </c>
      <c r="F35" s="11">
        <f>G35+H35</f>
        <v>563509</v>
      </c>
      <c r="G35" s="11">
        <v>0</v>
      </c>
      <c r="H35" s="11">
        <v>563509</v>
      </c>
      <c r="I35" s="11">
        <v>563509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50000</v>
      </c>
      <c r="E36" s="11">
        <v>43000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1636000</v>
      </c>
      <c r="E37" s="11">
        <v>1293000</v>
      </c>
      <c r="F37" s="11">
        <f>G37+H37</f>
        <v>1227000</v>
      </c>
      <c r="G37" s="11">
        <v>0</v>
      </c>
      <c r="H37" s="11">
        <v>1227000</v>
      </c>
      <c r="I37" s="11">
        <v>1227000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107700</v>
      </c>
      <c r="E38" s="11">
        <f>E39+E42</f>
        <v>100200</v>
      </c>
      <c r="F38" s="11">
        <f>G38+H38</f>
        <v>141984</v>
      </c>
      <c r="G38" s="11">
        <f>G39+G42</f>
        <v>79516</v>
      </c>
      <c r="H38" s="11">
        <f>H39+H42</f>
        <v>62468</v>
      </c>
      <c r="I38" s="11">
        <f>I39+I42</f>
        <v>44378</v>
      </c>
      <c r="J38" s="11">
        <f>J39+J42</f>
        <v>0</v>
      </c>
      <c r="K38" s="11">
        <f>F38-I38-J38</f>
        <v>97606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73000</v>
      </c>
      <c r="E39" s="11">
        <f>E40+E41</f>
        <v>65500</v>
      </c>
      <c r="F39" s="11">
        <f>G39+H39</f>
        <v>141279</v>
      </c>
      <c r="G39" s="11">
        <f>G40+G41</f>
        <v>79516</v>
      </c>
      <c r="H39" s="11">
        <f>H40+H41</f>
        <v>61763</v>
      </c>
      <c r="I39" s="11">
        <f>I40+I41</f>
        <v>43673</v>
      </c>
      <c r="J39" s="11">
        <f>J40+J41</f>
        <v>0</v>
      </c>
      <c r="K39" s="11">
        <f>F39-I39-J39</f>
        <v>97606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62000</v>
      </c>
      <c r="E40" s="11">
        <v>56500</v>
      </c>
      <c r="F40" s="11">
        <f>G40+H40</f>
        <v>127142</v>
      </c>
      <c r="G40" s="11">
        <v>74423</v>
      </c>
      <c r="H40" s="11">
        <v>52719</v>
      </c>
      <c r="I40" s="11">
        <v>40334</v>
      </c>
      <c r="J40" s="11">
        <v>0</v>
      </c>
      <c r="K40" s="11">
        <f>F40-I40-J40</f>
        <v>86808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11000</v>
      </c>
      <c r="E41" s="11">
        <v>9000</v>
      </c>
      <c r="F41" s="11">
        <f>G41+H41</f>
        <v>14137</v>
      </c>
      <c r="G41" s="11">
        <v>5093</v>
      </c>
      <c r="H41" s="11">
        <v>9044</v>
      </c>
      <c r="I41" s="11">
        <v>3339</v>
      </c>
      <c r="J41" s="11">
        <v>0</v>
      </c>
      <c r="K41" s="11">
        <f>F41-I41-J41</f>
        <v>10798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34700</v>
      </c>
      <c r="E42" s="11">
        <v>34700</v>
      </c>
      <c r="F42" s="11">
        <f>G42+H42</f>
        <v>705</v>
      </c>
      <c r="G42" s="11">
        <v>0</v>
      </c>
      <c r="H42" s="11">
        <v>705</v>
      </c>
      <c r="I42" s="11">
        <v>705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100000</v>
      </c>
      <c r="E43" s="11">
        <f>E44</f>
        <v>75000</v>
      </c>
      <c r="F43" s="11">
        <f>G43+H43</f>
        <v>99973</v>
      </c>
      <c r="G43" s="11">
        <f>G44</f>
        <v>51511</v>
      </c>
      <c r="H43" s="11">
        <f>H44</f>
        <v>48462</v>
      </c>
      <c r="I43" s="11">
        <f>I44</f>
        <v>70772</v>
      </c>
      <c r="J43" s="11">
        <f>J44</f>
        <v>0</v>
      </c>
      <c r="K43" s="11">
        <f>F43-I43-J43</f>
        <v>29201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100000</v>
      </c>
      <c r="E44" s="11">
        <f>E45</f>
        <v>75000</v>
      </c>
      <c r="F44" s="11">
        <f>G44+H44</f>
        <v>99973</v>
      </c>
      <c r="G44" s="11">
        <f>G45</f>
        <v>51511</v>
      </c>
      <c r="H44" s="11">
        <f>H45</f>
        <v>48462</v>
      </c>
      <c r="I44" s="11">
        <f>I45</f>
        <v>70772</v>
      </c>
      <c r="J44" s="11">
        <f>J45</f>
        <v>0</v>
      </c>
      <c r="K44" s="11">
        <f>F44-I44-J44</f>
        <v>29201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100000</v>
      </c>
      <c r="E45" s="11">
        <v>75000</v>
      </c>
      <c r="F45" s="11">
        <f>G45+H45</f>
        <v>99973</v>
      </c>
      <c r="G45" s="11">
        <v>51511</v>
      </c>
      <c r="H45" s="11">
        <v>48462</v>
      </c>
      <c r="I45" s="11">
        <v>70772</v>
      </c>
      <c r="J45" s="11">
        <v>0</v>
      </c>
      <c r="K45" s="11">
        <f>F45-I45-J45</f>
        <v>29201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182400</v>
      </c>
      <c r="E46" s="11">
        <f>E47+E51</f>
        <v>155500</v>
      </c>
      <c r="F46" s="11">
        <f>G46+H46</f>
        <v>695126</v>
      </c>
      <c r="G46" s="11">
        <f>G47+G51</f>
        <v>672766</v>
      </c>
      <c r="H46" s="11">
        <f>H47+H51</f>
        <v>22360</v>
      </c>
      <c r="I46" s="11">
        <f>I47+I51</f>
        <v>38213</v>
      </c>
      <c r="J46" s="11">
        <f>J47+J51</f>
        <v>0</v>
      </c>
      <c r="K46" s="11">
        <f>F46-I46-J46</f>
        <v>656913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90000</v>
      </c>
      <c r="E47" s="11">
        <f>E48</f>
        <v>80000</v>
      </c>
      <c r="F47" s="11">
        <f>G47+H47</f>
        <v>961</v>
      </c>
      <c r="G47" s="11">
        <f>G48</f>
        <v>961</v>
      </c>
      <c r="H47" s="11">
        <f>H48</f>
        <v>0</v>
      </c>
      <c r="I47" s="11">
        <f>I48</f>
        <v>0</v>
      </c>
      <c r="J47" s="11">
        <f>J48</f>
        <v>0</v>
      </c>
      <c r="K47" s="11">
        <f>F47-I47-J47</f>
        <v>961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90000</v>
      </c>
      <c r="E48" s="11">
        <f>+E49</f>
        <v>80000</v>
      </c>
      <c r="F48" s="11">
        <f>G48+H48</f>
        <v>961</v>
      </c>
      <c r="G48" s="11">
        <f>+G49</f>
        <v>961</v>
      </c>
      <c r="H48" s="11">
        <f>+H49</f>
        <v>0</v>
      </c>
      <c r="I48" s="11">
        <f>+I49</f>
        <v>0</v>
      </c>
      <c r="J48" s="11">
        <f>+J49</f>
        <v>0</v>
      </c>
      <c r="K48" s="11">
        <f>F48-I48-J48</f>
        <v>961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D50</f>
        <v>90000</v>
      </c>
      <c r="E49" s="11">
        <f>E50</f>
        <v>80000</v>
      </c>
      <c r="F49" s="11">
        <f>G49+H49</f>
        <v>961</v>
      </c>
      <c r="G49" s="11">
        <f>G50</f>
        <v>961</v>
      </c>
      <c r="H49" s="11">
        <f>H50</f>
        <v>0</v>
      </c>
      <c r="I49" s="11">
        <f>I50</f>
        <v>0</v>
      </c>
      <c r="J49" s="11">
        <f>J50</f>
        <v>0</v>
      </c>
      <c r="K49" s="11">
        <f>F49-I49-J49</f>
        <v>961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90000</v>
      </c>
      <c r="E50" s="11">
        <v>80000</v>
      </c>
      <c r="F50" s="11">
        <f>G50+H50</f>
        <v>961</v>
      </c>
      <c r="G50" s="11">
        <v>961</v>
      </c>
      <c r="H50" s="11">
        <v>0</v>
      </c>
      <c r="I50" s="11">
        <v>0</v>
      </c>
      <c r="J50" s="11">
        <v>0</v>
      </c>
      <c r="K50" s="11">
        <f>F50-I50-J50</f>
        <v>961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+D52+D55+D57</f>
        <v>92400</v>
      </c>
      <c r="E51" s="11">
        <f>+E52+E55+E57</f>
        <v>75500</v>
      </c>
      <c r="F51" s="11">
        <f>G51+H51</f>
        <v>694165</v>
      </c>
      <c r="G51" s="11">
        <f>+G52+G55+G57</f>
        <v>671805</v>
      </c>
      <c r="H51" s="11">
        <f>+H52+H55+H57</f>
        <v>22360</v>
      </c>
      <c r="I51" s="11">
        <f>+I52+I55+I57</f>
        <v>38213</v>
      </c>
      <c r="J51" s="11">
        <f>+J52+J55+J57</f>
        <v>0</v>
      </c>
      <c r="K51" s="11">
        <f>F51-I51-J51</f>
        <v>655952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76900</v>
      </c>
      <c r="E52" s="11">
        <f>E53</f>
        <v>60000</v>
      </c>
      <c r="F52" s="11">
        <f>G52+H52</f>
        <v>688665</v>
      </c>
      <c r="G52" s="11">
        <f>G53</f>
        <v>671805</v>
      </c>
      <c r="H52" s="11">
        <f>H53</f>
        <v>16860</v>
      </c>
      <c r="I52" s="11">
        <f>I53</f>
        <v>32713</v>
      </c>
      <c r="J52" s="11">
        <f>J53</f>
        <v>0</v>
      </c>
      <c r="K52" s="11">
        <f>F52-I52-J52</f>
        <v>655952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76900</v>
      </c>
      <c r="E53" s="11">
        <f>E54</f>
        <v>60000</v>
      </c>
      <c r="F53" s="11">
        <f>G53+H53</f>
        <v>688665</v>
      </c>
      <c r="G53" s="11">
        <f>G54</f>
        <v>671805</v>
      </c>
      <c r="H53" s="11">
        <f>H54</f>
        <v>16860</v>
      </c>
      <c r="I53" s="11">
        <f>I54</f>
        <v>32713</v>
      </c>
      <c r="J53" s="11">
        <f>J54</f>
        <v>0</v>
      </c>
      <c r="K53" s="11">
        <f>F53-I53-J53</f>
        <v>655952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76900</v>
      </c>
      <c r="E54" s="11">
        <v>60000</v>
      </c>
      <c r="F54" s="11">
        <f>G54+H54</f>
        <v>688665</v>
      </c>
      <c r="G54" s="11">
        <v>671805</v>
      </c>
      <c r="H54" s="11">
        <v>16860</v>
      </c>
      <c r="I54" s="11">
        <v>32713</v>
      </c>
      <c r="J54" s="11">
        <v>0</v>
      </c>
      <c r="K54" s="11">
        <f>F54-I54-J54</f>
        <v>655952</v>
      </c>
    </row>
    <row r="55" spans="1:11" s="6" customFormat="1" ht="33" x14ac:dyDescent="0.25">
      <c r="A55" s="10" t="s">
        <v>151</v>
      </c>
      <c r="B55" s="10" t="s">
        <v>152</v>
      </c>
      <c r="C55" s="10" t="s">
        <v>153</v>
      </c>
      <c r="D55" s="11">
        <f>+D56</f>
        <v>10000</v>
      </c>
      <c r="E55" s="11">
        <f>+E56</f>
        <v>10000</v>
      </c>
      <c r="F55" s="11">
        <f>G55+H55</f>
        <v>0</v>
      </c>
      <c r="G55" s="11">
        <f>+G56</f>
        <v>0</v>
      </c>
      <c r="H55" s="11">
        <f>+H56</f>
        <v>0</v>
      </c>
      <c r="I55" s="11">
        <f>+I56</f>
        <v>0</v>
      </c>
      <c r="J55" s="11">
        <f>+J56</f>
        <v>0</v>
      </c>
      <c r="K55" s="11">
        <f>F55-I55-J55</f>
        <v>0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v>10000</v>
      </c>
      <c r="E56" s="11">
        <v>10000</v>
      </c>
      <c r="F56" s="11">
        <f>G56+H56</f>
        <v>0</v>
      </c>
      <c r="G56" s="11">
        <v>0</v>
      </c>
      <c r="H56" s="11">
        <v>0</v>
      </c>
      <c r="I56" s="11">
        <v>0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D58+D59+D60</f>
        <v>5500</v>
      </c>
      <c r="E57" s="11">
        <f>E58+E59+E60</f>
        <v>5500</v>
      </c>
      <c r="F57" s="11">
        <f>G57+H57</f>
        <v>5500</v>
      </c>
      <c r="G57" s="11">
        <f>G58+G59+G60</f>
        <v>0</v>
      </c>
      <c r="H57" s="11">
        <f>H58+H59+H60</f>
        <v>5500</v>
      </c>
      <c r="I57" s="11">
        <f>I58+I59+I60</f>
        <v>5500</v>
      </c>
      <c r="J57" s="11">
        <f>J58+J59+J60</f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5500</v>
      </c>
      <c r="E58" s="11">
        <v>5500</v>
      </c>
      <c r="F58" s="11">
        <f>G58+H58</f>
        <v>5500</v>
      </c>
      <c r="G58" s="11">
        <v>0</v>
      </c>
      <c r="H58" s="11">
        <v>5500</v>
      </c>
      <c r="I58" s="11">
        <v>5500</v>
      </c>
      <c r="J58" s="11">
        <v>0</v>
      </c>
      <c r="K58" s="11">
        <f>F58-I58-J58</f>
        <v>0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v>-905100</v>
      </c>
      <c r="E59" s="11">
        <v>-843600</v>
      </c>
      <c r="F59" s="11">
        <f>G59+H59</f>
        <v>-537723</v>
      </c>
      <c r="G59" s="11">
        <v>0</v>
      </c>
      <c r="H59" s="11">
        <v>-537723</v>
      </c>
      <c r="I59" s="11">
        <v>-537723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905100</v>
      </c>
      <c r="E60" s="11">
        <v>843600</v>
      </c>
      <c r="F60" s="11">
        <f>G60+H60</f>
        <v>537723</v>
      </c>
      <c r="G60" s="11">
        <v>0</v>
      </c>
      <c r="H60" s="11">
        <v>537723</v>
      </c>
      <c r="I60" s="11">
        <v>537723</v>
      </c>
      <c r="J60" s="11">
        <v>0</v>
      </c>
      <c r="K60" s="11">
        <f>F60-I60-J60</f>
        <v>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f>D62</f>
        <v>54000</v>
      </c>
      <c r="E61" s="11">
        <f>E62</f>
        <v>54000</v>
      </c>
      <c r="F61" s="11">
        <f>G61+H61</f>
        <v>0</v>
      </c>
      <c r="G61" s="11">
        <f>G62</f>
        <v>0</v>
      </c>
      <c r="H61" s="11">
        <f>H62</f>
        <v>0</v>
      </c>
      <c r="I61" s="11">
        <f>I62</f>
        <v>0</v>
      </c>
      <c r="J61" s="11">
        <f>J62</f>
        <v>0</v>
      </c>
      <c r="K61" s="11">
        <f>F61-I61-J61</f>
        <v>0</v>
      </c>
    </row>
    <row r="62" spans="1:11" s="6" customFormat="1" ht="43.5" x14ac:dyDescent="0.25">
      <c r="A62" s="10" t="s">
        <v>172</v>
      </c>
      <c r="B62" s="10" t="s">
        <v>173</v>
      </c>
      <c r="C62" s="10" t="s">
        <v>174</v>
      </c>
      <c r="D62" s="11">
        <f>+D63</f>
        <v>54000</v>
      </c>
      <c r="E62" s="11">
        <f>+E63</f>
        <v>54000</v>
      </c>
      <c r="F62" s="11">
        <f>G62+H62</f>
        <v>0</v>
      </c>
      <c r="G62" s="11">
        <f>+G63</f>
        <v>0</v>
      </c>
      <c r="H62" s="11">
        <f>+H63</f>
        <v>0</v>
      </c>
      <c r="I62" s="11">
        <f>+I63</f>
        <v>0</v>
      </c>
      <c r="J62" s="11">
        <f>+J63</f>
        <v>0</v>
      </c>
      <c r="K62" s="11">
        <f>F62-I62-J62</f>
        <v>0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v>54000</v>
      </c>
      <c r="E63" s="11">
        <v>54000</v>
      </c>
      <c r="F63" s="11">
        <f>G63+H63</f>
        <v>0</v>
      </c>
      <c r="G63" s="11">
        <v>0</v>
      </c>
      <c r="H63" s="11">
        <v>0</v>
      </c>
      <c r="I63" s="11">
        <v>0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f>D65</f>
        <v>6609900</v>
      </c>
      <c r="E64" s="11">
        <f>E65</f>
        <v>6568750</v>
      </c>
      <c r="F64" s="11">
        <f>G64+H64</f>
        <v>135604</v>
      </c>
      <c r="G64" s="11">
        <f>G65</f>
        <v>0</v>
      </c>
      <c r="H64" s="11">
        <f>H65</f>
        <v>135604</v>
      </c>
      <c r="I64" s="11">
        <f>I65</f>
        <v>135604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f>D66</f>
        <v>6609900</v>
      </c>
      <c r="E65" s="11">
        <f>E66</f>
        <v>6568750</v>
      </c>
      <c r="F65" s="11">
        <f>G65+H65</f>
        <v>135604</v>
      </c>
      <c r="G65" s="11">
        <f>G66</f>
        <v>0</v>
      </c>
      <c r="H65" s="11">
        <f>H66</f>
        <v>135604</v>
      </c>
      <c r="I65" s="11">
        <f>I66</f>
        <v>135604</v>
      </c>
      <c r="J65" s="11">
        <f>J66</f>
        <v>0</v>
      </c>
      <c r="K65" s="11">
        <f>F65-I65-J65</f>
        <v>0</v>
      </c>
    </row>
    <row r="66" spans="1:12" s="6" customFormat="1" ht="75" x14ac:dyDescent="0.25">
      <c r="A66" s="10" t="s">
        <v>184</v>
      </c>
      <c r="B66" s="10" t="s">
        <v>185</v>
      </c>
      <c r="C66" s="10" t="s">
        <v>186</v>
      </c>
      <c r="D66" s="11">
        <f>+D67+D68+D69+D70+D71</f>
        <v>6609900</v>
      </c>
      <c r="E66" s="11">
        <f>+E67+E68+E69+E70+E71</f>
        <v>6568750</v>
      </c>
      <c r="F66" s="11">
        <f>G66+H66</f>
        <v>135604</v>
      </c>
      <c r="G66" s="11">
        <f>+G67+G68+G69+G70+G71</f>
        <v>0</v>
      </c>
      <c r="H66" s="11">
        <f>+H67+H68+H69+H70+H71</f>
        <v>135604</v>
      </c>
      <c r="I66" s="11">
        <f>+I67+I68+I69+I70+I71</f>
        <v>135604</v>
      </c>
      <c r="J66" s="11">
        <f>+J67+J68+J69+J70+J71</f>
        <v>0</v>
      </c>
      <c r="K66" s="11">
        <f>F66-I66-J66</f>
        <v>0</v>
      </c>
    </row>
    <row r="67" spans="1:12" s="6" customFormat="1" x14ac:dyDescent="0.25">
      <c r="A67" s="10" t="s">
        <v>187</v>
      </c>
      <c r="B67" s="10" t="s">
        <v>188</v>
      </c>
      <c r="C67" s="10" t="s">
        <v>189</v>
      </c>
      <c r="D67" s="11">
        <v>102000</v>
      </c>
      <c r="E67" s="11">
        <v>102000</v>
      </c>
      <c r="F67" s="11">
        <f>G67+H67</f>
        <v>102000</v>
      </c>
      <c r="G67" s="11">
        <v>0</v>
      </c>
      <c r="H67" s="11">
        <v>102000</v>
      </c>
      <c r="I67" s="11">
        <v>102000</v>
      </c>
      <c r="J67" s="11">
        <v>0</v>
      </c>
      <c r="K67" s="11">
        <f>F67-I67-J67</f>
        <v>0</v>
      </c>
    </row>
    <row r="68" spans="1:12" s="6" customFormat="1" x14ac:dyDescent="0.25">
      <c r="A68" s="10" t="s">
        <v>190</v>
      </c>
      <c r="B68" s="10" t="s">
        <v>191</v>
      </c>
      <c r="C68" s="10" t="s">
        <v>192</v>
      </c>
      <c r="D68" s="11">
        <v>150000</v>
      </c>
      <c r="E68" s="11">
        <v>150000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ht="33" x14ac:dyDescent="0.25">
      <c r="A69" s="10" t="s">
        <v>193</v>
      </c>
      <c r="B69" s="10" t="s">
        <v>194</v>
      </c>
      <c r="C69" s="10" t="s">
        <v>195</v>
      </c>
      <c r="D69" s="11">
        <v>40000</v>
      </c>
      <c r="E69" s="11">
        <v>5000</v>
      </c>
      <c r="F69" s="11">
        <f>G69+H69</f>
        <v>2362</v>
      </c>
      <c r="G69" s="11">
        <v>0</v>
      </c>
      <c r="H69" s="11">
        <v>2362</v>
      </c>
      <c r="I69" s="11">
        <v>2362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24600</v>
      </c>
      <c r="E70" s="11">
        <v>18450</v>
      </c>
      <c r="F70" s="11">
        <f>G70+H70</f>
        <v>0</v>
      </c>
      <c r="G70" s="11">
        <v>0</v>
      </c>
      <c r="H70" s="11">
        <v>0</v>
      </c>
      <c r="I70" s="11">
        <v>0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v>6293300</v>
      </c>
      <c r="E71" s="11">
        <v>6293300</v>
      </c>
      <c r="F71" s="11">
        <f>G71+H71</f>
        <v>31242</v>
      </c>
      <c r="G71" s="11">
        <v>0</v>
      </c>
      <c r="H71" s="11">
        <v>31242</v>
      </c>
      <c r="I71" s="11">
        <v>31242</v>
      </c>
      <c r="J71" s="11">
        <v>0</v>
      </c>
      <c r="K71" s="11">
        <f>F71-I71-J71</f>
        <v>0</v>
      </c>
    </row>
    <row r="72" spans="1:12" s="6" customFormat="1" x14ac:dyDescent="0.25">
      <c r="A72" s="8"/>
      <c r="B72" s="8"/>
      <c r="C72" s="8"/>
      <c r="D72" s="9"/>
      <c r="E72" s="9"/>
      <c r="F72" s="9"/>
      <c r="G72" s="9"/>
      <c r="H72" s="9"/>
      <c r="I72" s="9"/>
      <c r="J72" s="9"/>
      <c r="K72" s="9"/>
    </row>
    <row r="73" spans="1:12" x14ac:dyDescent="0.25">
      <c r="A73" s="13" t="s">
        <v>202</v>
      </c>
      <c r="B73" s="13"/>
      <c r="C73" s="13"/>
      <c r="D73" s="13"/>
      <c r="E73" s="13" t="s">
        <v>204</v>
      </c>
      <c r="F73" s="13"/>
      <c r="G73" s="13"/>
      <c r="H73" s="13"/>
      <c r="I73" s="13" t="s">
        <v>205</v>
      </c>
      <c r="J73" s="13"/>
      <c r="K73" s="13"/>
      <c r="L73" s="13"/>
    </row>
    <row r="74" spans="1:12" x14ac:dyDescent="0.25">
      <c r="A74" s="3" t="s">
        <v>203</v>
      </c>
      <c r="B74" s="3"/>
      <c r="C74" s="3"/>
      <c r="D74" s="3"/>
      <c r="E74" s="3"/>
      <c r="F74" s="3"/>
      <c r="G74" s="3"/>
      <c r="H74" s="3"/>
      <c r="I74" s="3" t="s">
        <v>206</v>
      </c>
      <c r="J74" s="3"/>
      <c r="K74" s="3"/>
      <c r="L74" s="3"/>
    </row>
    <row r="145" spans="1:20" x14ac:dyDescent="0.25">
      <c r="A145" s="12"/>
      <c r="B145" s="12"/>
      <c r="C145" s="12"/>
      <c r="D145" s="12"/>
      <c r="I145" s="12"/>
      <c r="J145" s="12"/>
      <c r="K145" s="12"/>
      <c r="L145" s="12"/>
      <c r="Q145" s="12"/>
      <c r="R145" s="12"/>
      <c r="S145" s="12"/>
      <c r="T145" s="12"/>
    </row>
  </sheetData>
  <mergeCells count="25">
    <mergeCell ref="K8:K10"/>
    <mergeCell ref="A73:D73"/>
    <mergeCell ref="A74:D74"/>
    <mergeCell ref="E73:H73"/>
    <mergeCell ref="E74:H74"/>
    <mergeCell ref="I73:L73"/>
    <mergeCell ref="I74:L74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2018-11-14T09:15:42Z</dcterms:created>
  <dcterms:modified xsi:type="dcterms:W3CDTF">2018-11-14T09:15:44Z</dcterms:modified>
</cp:coreProperties>
</file>