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124B37E8-7B35-44AB-9680-58DFF49B80F8}" xr6:coauthVersionLast="43" xr6:coauthVersionMax="43" xr10:uidLastSave="{00000000-0000-0000-0000-000000000000}"/>
  <bookViews>
    <workbookView xWindow="390" yWindow="390" windowWidth="15375" windowHeight="7875" activeTab="2" xr2:uid="{408BECC8-9C41-44A5-835B-1E2DF1CC8EF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D33" i="2"/>
  <c r="D32" i="2" s="1"/>
  <c r="E33" i="2"/>
  <c r="G33" i="2"/>
  <c r="F33" i="2" s="1"/>
  <c r="K33" i="2" s="1"/>
  <c r="H33" i="2"/>
  <c r="I33" i="2"/>
  <c r="I32" i="2" s="1"/>
  <c r="J33" i="2"/>
  <c r="F34" i="2"/>
  <c r="K34" i="2" s="1"/>
  <c r="F35" i="2"/>
  <c r="K35" i="2"/>
  <c r="F36" i="2"/>
  <c r="K36" i="2" s="1"/>
  <c r="D38" i="2"/>
  <c r="D37" i="2" s="1"/>
  <c r="E38" i="2"/>
  <c r="E37" i="2" s="1"/>
  <c r="F38" i="2"/>
  <c r="K38" i="2" s="1"/>
  <c r="G38" i="2"/>
  <c r="G37" i="2" s="1"/>
  <c r="H38" i="2"/>
  <c r="H37" i="2" s="1"/>
  <c r="I38" i="2"/>
  <c r="I37" i="2" s="1"/>
  <c r="J38" i="2"/>
  <c r="J37" i="2" s="1"/>
  <c r="F39" i="2"/>
  <c r="K39" i="2"/>
  <c r="F40" i="2"/>
  <c r="K40" i="2" s="1"/>
  <c r="D42" i="2"/>
  <c r="D41" i="2" s="1"/>
  <c r="E42" i="2"/>
  <c r="E41" i="2" s="1"/>
  <c r="F42" i="2"/>
  <c r="K42" i="2" s="1"/>
  <c r="G42" i="2"/>
  <c r="G41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D49" i="2" s="1"/>
  <c r="E50" i="2"/>
  <c r="F50" i="2"/>
  <c r="K50" i="2" s="1"/>
  <c r="G50" i="2"/>
  <c r="H50" i="2"/>
  <c r="I50" i="2"/>
  <c r="J50" i="2"/>
  <c r="F51" i="2"/>
  <c r="K51" i="2"/>
  <c r="D53" i="2"/>
  <c r="D52" i="2" s="1"/>
  <c r="E53" i="2"/>
  <c r="E52" i="2" s="1"/>
  <c r="G53" i="2"/>
  <c r="G52" i="2" s="1"/>
  <c r="H53" i="2"/>
  <c r="H52" i="2" s="1"/>
  <c r="I53" i="2"/>
  <c r="I52" i="2" s="1"/>
  <c r="J53" i="2"/>
  <c r="J52" i="2" s="1"/>
  <c r="F54" i="2"/>
  <c r="K54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D58" i="2"/>
  <c r="E58" i="2"/>
  <c r="F58" i="2"/>
  <c r="K58" i="2" s="1"/>
  <c r="G58" i="2"/>
  <c r="H58" i="2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 s="1"/>
  <c r="F64" i="2"/>
  <c r="K64" i="2"/>
  <c r="D65" i="2"/>
  <c r="E65" i="2"/>
  <c r="G65" i="2"/>
  <c r="F65" i="2" s="1"/>
  <c r="K65" i="2" s="1"/>
  <c r="H65" i="2"/>
  <c r="I65" i="2"/>
  <c r="J65" i="2"/>
  <c r="F66" i="2"/>
  <c r="K66" i="2" s="1"/>
  <c r="F67" i="2"/>
  <c r="K67" i="2"/>
  <c r="F68" i="2"/>
  <c r="K68" i="2" s="1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F32" i="1"/>
  <c r="K32" i="1"/>
  <c r="D34" i="1"/>
  <c r="E34" i="1"/>
  <c r="G34" i="1"/>
  <c r="F34" i="1" s="1"/>
  <c r="K34" i="1" s="1"/>
  <c r="H34" i="1"/>
  <c r="I34" i="1"/>
  <c r="J34" i="1"/>
  <c r="F35" i="1"/>
  <c r="K35" i="1" s="1"/>
  <c r="F36" i="1"/>
  <c r="K36" i="1"/>
  <c r="F37" i="1"/>
  <c r="K37" i="1" s="1"/>
  <c r="E38" i="1"/>
  <c r="D39" i="1"/>
  <c r="D38" i="1" s="1"/>
  <c r="E39" i="1"/>
  <c r="G39" i="1"/>
  <c r="G38" i="1" s="1"/>
  <c r="H39" i="1"/>
  <c r="F39" i="1" s="1"/>
  <c r="I39" i="1"/>
  <c r="I38" i="1" s="1"/>
  <c r="J39" i="1"/>
  <c r="J38" i="1" s="1"/>
  <c r="F40" i="1"/>
  <c r="K40" i="1"/>
  <c r="F41" i="1"/>
  <c r="K41" i="1" s="1"/>
  <c r="E42" i="1"/>
  <c r="I42" i="1"/>
  <c r="D43" i="1"/>
  <c r="D42" i="1" s="1"/>
  <c r="E43" i="1"/>
  <c r="G43" i="1"/>
  <c r="G42" i="1" s="1"/>
  <c r="H43" i="1"/>
  <c r="F43" i="1" s="1"/>
  <c r="K43" i="1" s="1"/>
  <c r="I43" i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D50" i="1" s="1"/>
  <c r="E51" i="1"/>
  <c r="E50" i="1" s="1"/>
  <c r="G51" i="1"/>
  <c r="H51" i="1"/>
  <c r="F51" i="1" s="1"/>
  <c r="I51" i="1"/>
  <c r="I50" i="1" s="1"/>
  <c r="J51" i="1"/>
  <c r="F52" i="1"/>
  <c r="K52" i="1"/>
  <c r="D54" i="1"/>
  <c r="D53" i="1" s="1"/>
  <c r="E54" i="1"/>
  <c r="E53" i="1" s="1"/>
  <c r="G54" i="1"/>
  <c r="G53" i="1" s="1"/>
  <c r="F53" i="1" s="1"/>
  <c r="H54" i="1"/>
  <c r="H53" i="1" s="1"/>
  <c r="I54" i="1"/>
  <c r="I53" i="1" s="1"/>
  <c r="J54" i="1"/>
  <c r="J53" i="1" s="1"/>
  <c r="F55" i="1"/>
  <c r="K55" i="1" s="1"/>
  <c r="F56" i="1"/>
  <c r="K56" i="1" s="1"/>
  <c r="D57" i="1"/>
  <c r="E57" i="1"/>
  <c r="F57" i="1"/>
  <c r="K57" i="1" s="1"/>
  <c r="G57" i="1"/>
  <c r="H57" i="1"/>
  <c r="I57" i="1"/>
  <c r="J57" i="1"/>
  <c r="F58" i="1"/>
  <c r="K58" i="1" s="1"/>
  <c r="D59" i="1"/>
  <c r="E59" i="1"/>
  <c r="G59" i="1"/>
  <c r="H59" i="1"/>
  <c r="F59" i="1" s="1"/>
  <c r="I59" i="1"/>
  <c r="J59" i="1"/>
  <c r="F60" i="1"/>
  <c r="K60" i="1"/>
  <c r="F61" i="1"/>
  <c r="K61" i="1" s="1"/>
  <c r="I63" i="1"/>
  <c r="I62" i="1" s="1"/>
  <c r="D64" i="1"/>
  <c r="D63" i="1" s="1"/>
  <c r="D62" i="1" s="1"/>
  <c r="E64" i="1"/>
  <c r="E63" i="1" s="1"/>
  <c r="E62" i="1" s="1"/>
  <c r="G64" i="1"/>
  <c r="G63" i="1" s="1"/>
  <c r="H64" i="1"/>
  <c r="F64" i="1" s="1"/>
  <c r="K64" i="1" s="1"/>
  <c r="I64" i="1"/>
  <c r="J64" i="1"/>
  <c r="J63" i="1" s="1"/>
  <c r="J62" i="1" s="1"/>
  <c r="F65" i="1"/>
  <c r="K65" i="1"/>
  <c r="F66" i="1"/>
  <c r="K66" i="1" s="1"/>
  <c r="F67" i="1"/>
  <c r="K67" i="1"/>
  <c r="F68" i="1"/>
  <c r="K68" i="1" s="1"/>
  <c r="D69" i="1"/>
  <c r="E69" i="1"/>
  <c r="G69" i="1"/>
  <c r="H69" i="1"/>
  <c r="F69" i="1" s="1"/>
  <c r="K69" i="1" s="1"/>
  <c r="I69" i="1"/>
  <c r="J69" i="1"/>
  <c r="F70" i="1"/>
  <c r="K70" i="1"/>
  <c r="F71" i="1"/>
  <c r="K71" i="1" s="1"/>
  <c r="F72" i="1"/>
  <c r="K72" i="1"/>
  <c r="D74" i="1"/>
  <c r="D73" i="1" s="1"/>
  <c r="E74" i="1"/>
  <c r="E73" i="1" s="1"/>
  <c r="G74" i="1"/>
  <c r="G73" i="1" s="1"/>
  <c r="F73" i="1" s="1"/>
  <c r="K73" i="1" s="1"/>
  <c r="H74" i="1"/>
  <c r="H73" i="1" s="1"/>
  <c r="I74" i="1"/>
  <c r="I73" i="1" s="1"/>
  <c r="J74" i="1"/>
  <c r="J73" i="1" s="1"/>
  <c r="F75" i="1"/>
  <c r="K75" i="1" s="1"/>
  <c r="J11" i="3" l="1"/>
  <c r="E11" i="3"/>
  <c r="H11" i="3"/>
  <c r="I11" i="3"/>
  <c r="D11" i="3"/>
  <c r="G14" i="3"/>
  <c r="G22" i="3"/>
  <c r="F22" i="3" s="1"/>
  <c r="K22" i="3" s="1"/>
  <c r="G18" i="3"/>
  <c r="F52" i="2"/>
  <c r="K52" i="2" s="1"/>
  <c r="G49" i="2"/>
  <c r="G45" i="2"/>
  <c r="F46" i="2"/>
  <c r="K46" i="2" s="1"/>
  <c r="F41" i="2"/>
  <c r="K41" i="2" s="1"/>
  <c r="H32" i="2"/>
  <c r="H13" i="2" s="1"/>
  <c r="G14" i="2"/>
  <c r="F15" i="2"/>
  <c r="K15" i="2" s="1"/>
  <c r="J49" i="2"/>
  <c r="J44" i="2"/>
  <c r="H49" i="2"/>
  <c r="H44" i="2" s="1"/>
  <c r="I49" i="2"/>
  <c r="I44" i="2" s="1"/>
  <c r="E49" i="2"/>
  <c r="E44" i="2" s="1"/>
  <c r="D44" i="2"/>
  <c r="F37" i="2"/>
  <c r="K37" i="2" s="1"/>
  <c r="J32" i="2"/>
  <c r="J13" i="2" s="1"/>
  <c r="J12" i="2" s="1"/>
  <c r="J11" i="2" s="1"/>
  <c r="E32" i="2"/>
  <c r="E13" i="2" s="1"/>
  <c r="E12" i="2" s="1"/>
  <c r="E11" i="2" s="1"/>
  <c r="G22" i="2"/>
  <c r="F22" i="2" s="1"/>
  <c r="K22" i="2" s="1"/>
  <c r="F23" i="2"/>
  <c r="K23" i="2" s="1"/>
  <c r="I13" i="2"/>
  <c r="D13" i="2"/>
  <c r="G61" i="2"/>
  <c r="G32" i="2"/>
  <c r="F32" i="2" s="1"/>
  <c r="K32" i="2" s="1"/>
  <c r="F53" i="2"/>
  <c r="K53" i="2" s="1"/>
  <c r="F47" i="2"/>
  <c r="K47" i="2" s="1"/>
  <c r="F24" i="2"/>
  <c r="K24" i="2" s="1"/>
  <c r="F16" i="2"/>
  <c r="K16" i="2" s="1"/>
  <c r="F47" i="1"/>
  <c r="K47" i="1" s="1"/>
  <c r="G46" i="1"/>
  <c r="K53" i="1"/>
  <c r="E45" i="1"/>
  <c r="G62" i="1"/>
  <c r="K59" i="1"/>
  <c r="K51" i="1"/>
  <c r="G16" i="1"/>
  <c r="F74" i="1"/>
  <c r="K74" i="1" s="1"/>
  <c r="F54" i="1"/>
  <c r="K54" i="1" s="1"/>
  <c r="G50" i="1"/>
  <c r="H50" i="1"/>
  <c r="H45" i="1" s="1"/>
  <c r="J33" i="1"/>
  <c r="J14" i="1" s="1"/>
  <c r="E33" i="1"/>
  <c r="G24" i="1"/>
  <c r="E16" i="1"/>
  <c r="E15" i="1" s="1"/>
  <c r="I45" i="1"/>
  <c r="H63" i="1"/>
  <c r="H62" i="1" s="1"/>
  <c r="D45" i="1"/>
  <c r="G33" i="1"/>
  <c r="J50" i="1"/>
  <c r="J45" i="1" s="1"/>
  <c r="F48" i="1"/>
  <c r="K48" i="1" s="1"/>
  <c r="K39" i="1"/>
  <c r="I33" i="1"/>
  <c r="D33" i="1"/>
  <c r="I16" i="1"/>
  <c r="I15" i="1" s="1"/>
  <c r="D14" i="1"/>
  <c r="D13" i="1" s="1"/>
  <c r="H38" i="1"/>
  <c r="F38" i="1" s="1"/>
  <c r="K38" i="1" s="1"/>
  <c r="H42" i="1"/>
  <c r="F42" i="1" s="1"/>
  <c r="K42" i="1" s="1"/>
  <c r="F18" i="3" l="1"/>
  <c r="K18" i="3" s="1"/>
  <c r="G17" i="3"/>
  <c r="F17" i="3" s="1"/>
  <c r="K17" i="3" s="1"/>
  <c r="F14" i="3"/>
  <c r="K14" i="3" s="1"/>
  <c r="G13" i="3"/>
  <c r="H12" i="2"/>
  <c r="H11" i="2" s="1"/>
  <c r="G13" i="2"/>
  <c r="F14" i="2"/>
  <c r="K14" i="2" s="1"/>
  <c r="G44" i="2"/>
  <c r="F44" i="2" s="1"/>
  <c r="K44" i="2" s="1"/>
  <c r="F45" i="2"/>
  <c r="K45" i="2" s="1"/>
  <c r="D12" i="2"/>
  <c r="D11" i="2" s="1"/>
  <c r="F49" i="2"/>
  <c r="K49" i="2" s="1"/>
  <c r="G60" i="2"/>
  <c r="F60" i="2" s="1"/>
  <c r="K60" i="2" s="1"/>
  <c r="F61" i="2"/>
  <c r="K61" i="2" s="1"/>
  <c r="I12" i="2"/>
  <c r="I11" i="2" s="1"/>
  <c r="J13" i="1"/>
  <c r="E14" i="1"/>
  <c r="E13" i="1" s="1"/>
  <c r="H33" i="1"/>
  <c r="H14" i="1" s="1"/>
  <c r="H13" i="1" s="1"/>
  <c r="F16" i="1"/>
  <c r="K16" i="1" s="1"/>
  <c r="G15" i="1"/>
  <c r="F62" i="1"/>
  <c r="K62" i="1" s="1"/>
  <c r="F46" i="1"/>
  <c r="K46" i="1" s="1"/>
  <c r="G45" i="1"/>
  <c r="F45" i="1" s="1"/>
  <c r="K45" i="1" s="1"/>
  <c r="D11" i="1"/>
  <c r="D12" i="1"/>
  <c r="F33" i="1"/>
  <c r="K33" i="1" s="1"/>
  <c r="I14" i="1"/>
  <c r="I13" i="1" s="1"/>
  <c r="F24" i="1"/>
  <c r="K24" i="1" s="1"/>
  <c r="G23" i="1"/>
  <c r="F23" i="1" s="1"/>
  <c r="K23" i="1" s="1"/>
  <c r="F50" i="1"/>
  <c r="K50" i="1" s="1"/>
  <c r="F63" i="1"/>
  <c r="K63" i="1" s="1"/>
  <c r="F13" i="3" l="1"/>
  <c r="K13" i="3" s="1"/>
  <c r="G12" i="3"/>
  <c r="G12" i="2"/>
  <c r="F13" i="2"/>
  <c r="K13" i="2" s="1"/>
  <c r="E11" i="1"/>
  <c r="E12" i="1"/>
  <c r="I11" i="1"/>
  <c r="I12" i="1"/>
  <c r="H11" i="1"/>
  <c r="H12" i="1"/>
  <c r="F15" i="1"/>
  <c r="K15" i="1" s="1"/>
  <c r="G14" i="1"/>
  <c r="J11" i="1"/>
  <c r="J12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<sst xmlns="http://schemas.openxmlformats.org/spreadsheetml/2006/main" count="483" uniqueCount="261">
  <si>
    <t>CENTRALIZAT</t>
  </si>
  <si>
    <t xml:space="preserve"> Anexa 12</t>
  </si>
  <si>
    <t>Cont de executie - Venituri - Bugetul local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</si>
  <si>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</si>
  <si>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</si>
  <si>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</si>
  <si>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</si>
  <si>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</si>
  <si>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</si>
  <si>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</si>
  <si>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</si>
  <si>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</si>
  <si>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</si>
  <si>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</si>
  <si>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</si>
  <si>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</si>
  <si>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</si>
  <si>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</si>
  <si>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</si>
  <si>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</si>
  <si>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</si>
  <si>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</si>
  <si>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</si>
  <si>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</si>
  <si>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</si>
  <si>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</si>
  <si>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</si>
  <si>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</si>
  <si>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</si>
  <si>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</si>
  <si>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</si>
  <si>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</si>
  <si>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</si>
  <si>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</si>
  <si>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</si>
  <si>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</si>
  <si>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</si>
  <si>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</si>
  <si>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</si>
  <si>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</si>
  <si>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</si>
  <si>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</si>
  <si>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</si>
  <si>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</si>
  <si>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</si>
  <si>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</si>
  <si>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</si>
  <si>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</si>
  <si>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</si>
  <si>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</si>
  <si>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</si>
  <si>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</si>
  <si>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</si>
  <si>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</si>
  <si>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</si>
  <si>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</si>
  <si>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</si>
  <si>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</si>
  <si>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</si>
  <si>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</si>
  <si>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</si>
  <si>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</si>
  <si>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</si>
  <si>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</si>
  <si>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</si>
  <si>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</si>
  <si>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</si>
  <si>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</si>
  <si>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</si>
  <si>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</si>
  <si>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</si>
  <si>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</si>
  <si>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</si>
  <si>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</si>
  <si>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</si>
  <si>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</si>
  <si>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</si>
  <si>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</si>
  <si>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</si>
  <si>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</si>
  <si>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</si>
  <si>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</si>
  <si>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</si>
  <si>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</si>
  <si>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</si>
  <si>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</si>
  <si>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</si>
  <si>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</si>
  <si>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</si>
  <si>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</si>
  <si>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</si>
  <si>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</si>
  <si>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</si>
  <si>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</si>
  <si>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</si>
  <si>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</si>
  <si>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</si>
  <si>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</si>
  <si>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</si>
  <si>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</si>
  <si>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</si>
  <si>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</si>
  <si>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</si>
  <si>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</si>
  <si>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</si>
  <si>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</si>
  <si>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</si>
  <si>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</si>
  <si>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</si>
  <si>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</si>
  <si>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</si>
  <si>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</si>
  <si>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</si>
  <si>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</si>
  <si>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</si>
  <si>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</si>
  <si>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</si>
  <si>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</si>
  <si>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</si>
  <si>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</si>
  <si>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</si>
  <si>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</si>
  <si>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</si>
  <si>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</si>
  <si>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</si>
  <si>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</si>
  <si>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</si>
  <si>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</si>
  <si>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</si>
  <si>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</si>
  <si>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</si>
  <si>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</si>
  <si>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</si>
  <si>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</si>
  <si>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</si>
  <si>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</si>
  <si>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</si>
  <si>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</si>
  <si>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</si>
  <si>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</si>
  <si>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</si>
  <si>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</si>
  <si>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78</t>
  </si>
  <si>
    <t>Alte venituri din prestari de servicii si alte activitati</t>
  </si>
  <si>
    <t>33.02.50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</si>
  <si>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</si>
  <si>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</si>
  <si>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</si>
  <si>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</si>
  <si>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</si>
  <si>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</si>
  <si>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</si>
  <si>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</si>
  <si>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</si>
  <si>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88</t>
  </si>
  <si>
    <t>Alte amenzi, penalitati si confiscari</t>
  </si>
  <si>
    <t>35.02.50</t>
  </si>
  <si>
    <t>89</t>
  </si>
  <si>
    <t>Diverse venituri (cod 36.02.01+36.02.05+36.02.06+36.02.07+36.02.11+36.02.50)</t>
  </si>
  <si>
    <t>36.02</t>
  </si>
  <si>
    <t>104</t>
  </si>
  <si>
    <t>Alte venituri</t>
  </si>
  <si>
    <t>36.02.50</t>
  </si>
  <si>
    <t>105</t>
  </si>
  <si>
    <t>Transferuri voluntare,  altele decat subventiile (cod 37.02.01+37.02.50)</t>
  </si>
  <si>
    <t>37.02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</si>
  <si>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</si>
  <si>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</si>
  <si>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</si>
  <si>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</si>
  <si>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</si>
  <si>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</si>
  <si>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</si>
  <si>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</si>
  <si>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</si>
  <si>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</si>
  <si>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</si>
  <si>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</si>
  <si>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</si>
  <si>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</si>
  <si>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</si>
  <si>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152</t>
  </si>
  <si>
    <t>Subventii pentru finantarea cheltuielilor de capital pentru unitatile de invatamant preuniversitar</t>
  </si>
  <si>
    <t>42.02.14</t>
  </si>
  <si>
    <t>166</t>
  </si>
  <si>
    <t>Subventii primite din Fondul de Interventie</t>
  </si>
  <si>
    <t>42.02.28</t>
  </si>
  <si>
    <t>170</t>
  </si>
  <si>
    <t>Subventii pentru acordarea ajutorului pentru incalzirea locuintei cu lemne, carbuni, combustibili petrolieri</t>
  </si>
  <si>
    <t>42.02.34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</si>
  <si>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</si>
  <si>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</si>
  <si>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</si>
  <si>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</si>
  <si>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</si>
  <si>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</si>
  <si>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210</t>
  </si>
  <si>
    <t>Subventii primite  de la bugetele consiliilor locale si judetene pentru ajutoare  în situatii de extrema dificultate</t>
  </si>
  <si>
    <t>43.02.08</t>
  </si>
  <si>
    <t>212</t>
  </si>
  <si>
    <t>Sume primite de la Agenţia Naţională de Cadastru şi Publicitate Imobiliară</t>
  </si>
  <si>
    <t>43.02.21</t>
  </si>
  <si>
    <t>217</t>
  </si>
  <si>
    <t>Sume alocate din bugetul ANCPI pentru finanţarea lucrărilor de înregistrare sistematică din cadrul Programului naţional de cadastru şi carte funciară</t>
  </si>
  <si>
    <t>43.02.34</t>
  </si>
  <si>
    <t>299</t>
  </si>
  <si>
    <t>Sume primite de la UE/alti donatori in contul platilor efectuate si prefinantari aferente cadrului financiar 2014-2020</t>
  </si>
  <si>
    <t>48.02</t>
  </si>
  <si>
    <t>300</t>
  </si>
  <si>
    <t>Fondul European de Dezvoltare Regionala (FEDR)</t>
  </si>
  <si>
    <t>48.02.01</t>
  </si>
  <si>
    <t>301</t>
  </si>
  <si>
    <t xml:space="preserve">  Sume primite in contul platilor efectuate in anul curent</t>
  </si>
  <si>
    <t>48.02.01.01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</si>
  <si>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</si>
  <si>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</si>
  <si>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</si>
  <si>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</si>
  <si>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</si>
  <si>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</si>
  <si>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</si>
  <si>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</si>
  <si>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</si>
  <si>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</si>
  <si>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</si>
  <si>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</si>
  <si>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</si>
  <si>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</si>
  <si>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</si>
  <si>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</si>
  <si>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50</t>
  </si>
  <si>
    <t>57</t>
  </si>
  <si>
    <t>58</t>
  </si>
  <si>
    <t>65</t>
  </si>
  <si>
    <t>66</t>
  </si>
  <si>
    <t>76</t>
  </si>
  <si>
    <t>80</t>
  </si>
  <si>
    <t>81</t>
  </si>
  <si>
    <t>86</t>
  </si>
  <si>
    <t>87</t>
  </si>
  <si>
    <t>96</t>
  </si>
  <si>
    <t>97</t>
  </si>
  <si>
    <t>99</t>
  </si>
  <si>
    <t>112</t>
  </si>
  <si>
    <t>113</t>
  </si>
  <si>
    <t>114</t>
  </si>
  <si>
    <t>116</t>
  </si>
  <si>
    <t>119</t>
  </si>
  <si>
    <t>141</t>
  </si>
  <si>
    <t>145</t>
  </si>
  <si>
    <t>147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</si>
  <si>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</si>
  <si>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</si>
  <si>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</si>
  <si>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</si>
  <si>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</si>
  <si>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</si>
  <si>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</si>
  <si>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79</t>
  </si>
  <si>
    <t>167</t>
  </si>
  <si>
    <t>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</si>
</sst>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955B-C097-4986-86C3-326D213CC7E0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D13+D62+D73</f>
        <v>7162000</v>
      </c>
      <c r="E11" s="11">
        <f>E13+E62+E73</f>
        <v>11840250</v>
      </c>
      <c r="F11" s="11">
        <f>G11+H11</f>
        <v>10543154</v>
      </c>
      <c r="G11" s="11">
        <f>G13+G62+G73</f>
        <v>1561128</v>
      </c>
      <c r="H11" s="11">
        <f>H13+H62+H73</f>
        <v>8982026</v>
      </c>
      <c r="I11" s="11">
        <f>I13+I62+I73</f>
        <v>8863758</v>
      </c>
      <c r="J11" s="11">
        <f>J13+J62+J73</f>
        <v>0</v>
      </c>
      <c r="K11" s="11">
        <f>F11-I11-J11</f>
        <v>1679396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D13-D34-D59</f>
        <v>2348000</v>
      </c>
      <c r="E12" s="11">
        <f>E13-E34-E59</f>
        <v>2832000</v>
      </c>
      <c r="F12" s="11">
        <f>G12+H12</f>
        <v>3190607</v>
      </c>
      <c r="G12" s="11">
        <f>G13-G34-G59</f>
        <v>1561128</v>
      </c>
      <c r="H12" s="11">
        <f>H13-H34-H59</f>
        <v>1629479</v>
      </c>
      <c r="I12" s="11">
        <f>I13-I34-I59</f>
        <v>1534618</v>
      </c>
      <c r="J12" s="11">
        <f>J13-J34-J59</f>
        <v>0</v>
      </c>
      <c r="K12" s="11">
        <f>F12-I12-J12</f>
        <v>1655989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4542000</v>
      </c>
      <c r="E13" s="11">
        <f>E14+E45</f>
        <v>5828000</v>
      </c>
      <c r="F13" s="11">
        <f>G13+H13</f>
        <v>6206842</v>
      </c>
      <c r="G13" s="11">
        <f>G14+G45</f>
        <v>1561128</v>
      </c>
      <c r="H13" s="11">
        <f>H14+H45</f>
        <v>4645714</v>
      </c>
      <c r="I13" s="11">
        <f>I14+I45</f>
        <v>4527446</v>
      </c>
      <c r="J13" s="11">
        <f>J14+J45</f>
        <v>0</v>
      </c>
      <c r="K13" s="11">
        <f>F13-I13-J13</f>
        <v>1679396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D15+D23+D33+D42</f>
        <v>4075000</v>
      </c>
      <c r="E14" s="11">
        <f>E15+E23+E33+E42</f>
        <v>5361000</v>
      </c>
      <c r="F14" s="11">
        <f>G14+H14</f>
        <v>5204366</v>
      </c>
      <c r="G14" s="11">
        <f>G15+G23+G33+G42</f>
        <v>787733</v>
      </c>
      <c r="H14" s="11">
        <f>H15+H23+H33+H42</f>
        <v>4416633</v>
      </c>
      <c r="I14" s="11">
        <f>I15+I23+I33+I42</f>
        <v>4339113</v>
      </c>
      <c r="J14" s="11">
        <f>J15+J23+J33+J42</f>
        <v>0</v>
      </c>
      <c r="K14" s="11">
        <f>F14-I14-J14</f>
        <v>865253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616000</v>
      </c>
      <c r="E15" s="11">
        <f>+E16</f>
        <v>1106000</v>
      </c>
      <c r="F15" s="11">
        <f>G15+H15</f>
        <v>1048007</v>
      </c>
      <c r="G15" s="11">
        <f>+G16</f>
        <v>0</v>
      </c>
      <c r="H15" s="11">
        <f>+H16</f>
        <v>1048007</v>
      </c>
      <c r="I15" s="11">
        <f>+I16</f>
        <v>1048007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616000</v>
      </c>
      <c r="E16" s="11">
        <f>E17+E19</f>
        <v>1106000</v>
      </c>
      <c r="F16" s="11">
        <f>G16+H16</f>
        <v>1048007</v>
      </c>
      <c r="G16" s="11">
        <f>G17+G19</f>
        <v>0</v>
      </c>
      <c r="H16" s="11">
        <f>H17+H19</f>
        <v>1048007</v>
      </c>
      <c r="I16" s="11">
        <f>I17+I19</f>
        <v>1048007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49000</v>
      </c>
      <c r="E17" s="11">
        <f>+E18</f>
        <v>49000</v>
      </c>
      <c r="F17" s="11">
        <f>G17+H17</f>
        <v>37732</v>
      </c>
      <c r="G17" s="11">
        <f>+G18</f>
        <v>0</v>
      </c>
      <c r="H17" s="11">
        <f>+H18</f>
        <v>37732</v>
      </c>
      <c r="I17" s="11">
        <f>+I18</f>
        <v>37732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49000</v>
      </c>
      <c r="E18" s="11">
        <v>49000</v>
      </c>
      <c r="F18" s="11">
        <f>G18+H18</f>
        <v>37732</v>
      </c>
      <c r="G18" s="11">
        <v>0</v>
      </c>
      <c r="H18" s="11">
        <v>37732</v>
      </c>
      <c r="I18" s="11">
        <v>37732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567000</v>
      </c>
      <c r="E19" s="11">
        <f>E20+E21+E22</f>
        <v>1057000</v>
      </c>
      <c r="F19" s="11">
        <f>G19+H19</f>
        <v>1010275</v>
      </c>
      <c r="G19" s="11">
        <f>G20+G21+G22</f>
        <v>0</v>
      </c>
      <c r="H19" s="11">
        <f>H20+H21+H22</f>
        <v>1010275</v>
      </c>
      <c r="I19" s="11">
        <f>I20+I21+I22</f>
        <v>1010275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370000</v>
      </c>
      <c r="E20" s="11">
        <v>369000</v>
      </c>
      <c r="F20" s="11">
        <f>G20+H20</f>
        <v>366977</v>
      </c>
      <c r="G20" s="11">
        <v>0</v>
      </c>
      <c r="H20" s="11">
        <v>366977</v>
      </c>
      <c r="I20" s="11">
        <v>366977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197000</v>
      </c>
      <c r="E21" s="11">
        <v>188000</v>
      </c>
      <c r="F21" s="11">
        <f>G21+H21</f>
        <v>185124</v>
      </c>
      <c r="G21" s="11">
        <v>0</v>
      </c>
      <c r="H21" s="11">
        <v>185124</v>
      </c>
      <c r="I21" s="11">
        <v>185124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0</v>
      </c>
      <c r="E22" s="11">
        <v>500000</v>
      </c>
      <c r="F22" s="11">
        <f>G22+H22</f>
        <v>458174</v>
      </c>
      <c r="G22" s="11">
        <v>0</v>
      </c>
      <c r="H22" s="11">
        <v>458174</v>
      </c>
      <c r="I22" s="11">
        <v>458174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1008000</v>
      </c>
      <c r="E23" s="11">
        <f>E24</f>
        <v>1002000</v>
      </c>
      <c r="F23" s="11">
        <f>G23+H23</f>
        <v>911121</v>
      </c>
      <c r="G23" s="11">
        <f>G24</f>
        <v>645255</v>
      </c>
      <c r="H23" s="11">
        <f>H24</f>
        <v>265866</v>
      </c>
      <c r="I23" s="11">
        <f>I24</f>
        <v>208774</v>
      </c>
      <c r="J23" s="11">
        <f>J24</f>
        <v>0</v>
      </c>
      <c r="K23" s="11">
        <f>F23-I23-J23</f>
        <v>702347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1008000</v>
      </c>
      <c r="E24" s="11">
        <f>E25+E28+E32</f>
        <v>1002000</v>
      </c>
      <c r="F24" s="11">
        <f>G24+H24</f>
        <v>911121</v>
      </c>
      <c r="G24" s="11">
        <f>G25+G28+G32</f>
        <v>645255</v>
      </c>
      <c r="H24" s="11">
        <f>H25+H28+H32</f>
        <v>265866</v>
      </c>
      <c r="I24" s="11">
        <f>I25+I28+I32</f>
        <v>208774</v>
      </c>
      <c r="J24" s="11">
        <f>J25+J28+J32</f>
        <v>0</v>
      </c>
      <c r="K24" s="11">
        <f>F24-I24-J24</f>
        <v>702347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161000</v>
      </c>
      <c r="E25" s="11">
        <f>E26+E27</f>
        <v>155000</v>
      </c>
      <c r="F25" s="11">
        <f>G25+H25</f>
        <v>102688</v>
      </c>
      <c r="G25" s="11">
        <f>G26+G27</f>
        <v>72180</v>
      </c>
      <c r="H25" s="11">
        <f>H26+H27</f>
        <v>30508</v>
      </c>
      <c r="I25" s="11">
        <f>I26+I27</f>
        <v>23344</v>
      </c>
      <c r="J25" s="11">
        <f>J26+J27</f>
        <v>0</v>
      </c>
      <c r="K25" s="11">
        <f>F25-I25-J25</f>
        <v>79344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93000</v>
      </c>
      <c r="E26" s="11">
        <v>93000</v>
      </c>
      <c r="F26" s="11">
        <f>G26+H26</f>
        <v>96818</v>
      </c>
      <c r="G26" s="11">
        <v>69723</v>
      </c>
      <c r="H26" s="11">
        <v>27095</v>
      </c>
      <c r="I26" s="11">
        <v>18829</v>
      </c>
      <c r="J26" s="11">
        <v>0</v>
      </c>
      <c r="K26" s="11">
        <f>F26-I26-J26</f>
        <v>77989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68000</v>
      </c>
      <c r="E27" s="11">
        <v>62000</v>
      </c>
      <c r="F27" s="11">
        <f>G27+H27</f>
        <v>5870</v>
      </c>
      <c r="G27" s="11">
        <v>2457</v>
      </c>
      <c r="H27" s="11">
        <v>3413</v>
      </c>
      <c r="I27" s="11">
        <v>4515</v>
      </c>
      <c r="J27" s="11">
        <v>0</v>
      </c>
      <c r="K27" s="11">
        <f>F27-I27-J27</f>
        <v>1355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844000</v>
      </c>
      <c r="E28" s="11">
        <f>E29+E30+E31</f>
        <v>844000</v>
      </c>
      <c r="F28" s="11">
        <f>G28+H28</f>
        <v>806382</v>
      </c>
      <c r="G28" s="11">
        <f>G29+G30+G31</f>
        <v>573075</v>
      </c>
      <c r="H28" s="11">
        <f>H29+H30+H31</f>
        <v>233307</v>
      </c>
      <c r="I28" s="11">
        <f>I29+I30+I31</f>
        <v>183379</v>
      </c>
      <c r="J28" s="11">
        <f>J29+J30+J31</f>
        <v>0</v>
      </c>
      <c r="K28" s="11">
        <f>F28-I28-J28</f>
        <v>623003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140000</v>
      </c>
      <c r="E29" s="11">
        <v>140000</v>
      </c>
      <c r="F29" s="11">
        <f>G29+H29</f>
        <v>143722</v>
      </c>
      <c r="G29" s="11">
        <v>103138</v>
      </c>
      <c r="H29" s="11">
        <v>40584</v>
      </c>
      <c r="I29" s="11">
        <v>29475</v>
      </c>
      <c r="J29" s="11">
        <v>0</v>
      </c>
      <c r="K29" s="11">
        <f>F29-I29-J29</f>
        <v>114247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16000</v>
      </c>
      <c r="E30" s="11">
        <v>16000</v>
      </c>
      <c r="F30" s="11">
        <f>G30+H30</f>
        <v>6562</v>
      </c>
      <c r="G30" s="11">
        <v>6562</v>
      </c>
      <c r="H30" s="11">
        <v>0</v>
      </c>
      <c r="I30" s="11">
        <v>5120</v>
      </c>
      <c r="J30" s="11">
        <v>0</v>
      </c>
      <c r="K30" s="11">
        <f>F30-I30-J30</f>
        <v>1442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688000</v>
      </c>
      <c r="E31" s="11">
        <v>688000</v>
      </c>
      <c r="F31" s="11">
        <f>G31+H31</f>
        <v>656098</v>
      </c>
      <c r="G31" s="11">
        <v>463375</v>
      </c>
      <c r="H31" s="11">
        <v>192723</v>
      </c>
      <c r="I31" s="11">
        <v>148784</v>
      </c>
      <c r="J31" s="11">
        <v>0</v>
      </c>
      <c r="K31" s="11">
        <f>F31-I31-J31</f>
        <v>507314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3000</v>
      </c>
      <c r="E32" s="11">
        <v>3000</v>
      </c>
      <c r="F32" s="11">
        <f>G32+H32</f>
        <v>2051</v>
      </c>
      <c r="G32" s="11">
        <v>0</v>
      </c>
      <c r="H32" s="11">
        <v>2051</v>
      </c>
      <c r="I32" s="11">
        <v>2051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2380000</v>
      </c>
      <c r="E33" s="11">
        <f>E34+E38</f>
        <v>3182000</v>
      </c>
      <c r="F33" s="11">
        <f>G33+H33</f>
        <v>3179257</v>
      </c>
      <c r="G33" s="11">
        <f>G34+G38</f>
        <v>107102</v>
      </c>
      <c r="H33" s="11">
        <f>H34+H38</f>
        <v>3072155</v>
      </c>
      <c r="I33" s="11">
        <f>I34+I38</f>
        <v>3033665</v>
      </c>
      <c r="J33" s="11">
        <f>J34+J38</f>
        <v>0</v>
      </c>
      <c r="K33" s="11">
        <f>F33-I33-J33</f>
        <v>145592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2194000</v>
      </c>
      <c r="E34" s="11">
        <f>+E35+E36+E37</f>
        <v>2996000</v>
      </c>
      <c r="F34" s="11">
        <f>G34+H34</f>
        <v>2992828</v>
      </c>
      <c r="G34" s="11">
        <f>+G35+G36+G37</f>
        <v>0</v>
      </c>
      <c r="H34" s="11">
        <f>+H35+H36+H37</f>
        <v>2992828</v>
      </c>
      <c r="I34" s="11">
        <f>+I35+I36+I37</f>
        <v>2992828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617000</v>
      </c>
      <c r="E35" s="11">
        <v>701000</v>
      </c>
      <c r="F35" s="11">
        <f>G35+H35</f>
        <v>697828</v>
      </c>
      <c r="G35" s="11">
        <v>0</v>
      </c>
      <c r="H35" s="11">
        <v>697828</v>
      </c>
      <c r="I35" s="11">
        <v>697828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30000</v>
      </c>
      <c r="E36" s="11">
        <v>30000</v>
      </c>
      <c r="F36" s="11">
        <f>G36+H36</f>
        <v>30000</v>
      </c>
      <c r="G36" s="11">
        <v>0</v>
      </c>
      <c r="H36" s="11">
        <v>30000</v>
      </c>
      <c r="I36" s="11">
        <v>30000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1547000</v>
      </c>
      <c r="E37" s="11">
        <v>2265000</v>
      </c>
      <c r="F37" s="11">
        <f>G37+H37</f>
        <v>2265000</v>
      </c>
      <c r="G37" s="11">
        <v>0</v>
      </c>
      <c r="H37" s="11">
        <v>2265000</v>
      </c>
      <c r="I37" s="11">
        <v>2265000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186000</v>
      </c>
      <c r="E38" s="11">
        <f>E39</f>
        <v>186000</v>
      </c>
      <c r="F38" s="11">
        <f>G38+H38</f>
        <v>186429</v>
      </c>
      <c r="G38" s="11">
        <f>G39</f>
        <v>107102</v>
      </c>
      <c r="H38" s="11">
        <f>H39</f>
        <v>79327</v>
      </c>
      <c r="I38" s="11">
        <f>I39</f>
        <v>40837</v>
      </c>
      <c r="J38" s="11">
        <f>J39</f>
        <v>0</v>
      </c>
      <c r="K38" s="11">
        <f>F38-I38-J38</f>
        <v>145592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186000</v>
      </c>
      <c r="E39" s="11">
        <f>E40+E41</f>
        <v>186000</v>
      </c>
      <c r="F39" s="11">
        <f>G39+H39</f>
        <v>186429</v>
      </c>
      <c r="G39" s="11">
        <f>G40+G41</f>
        <v>107102</v>
      </c>
      <c r="H39" s="11">
        <f>H40+H41</f>
        <v>79327</v>
      </c>
      <c r="I39" s="11">
        <f>I40+I41</f>
        <v>40837</v>
      </c>
      <c r="J39" s="11">
        <f>J40+J41</f>
        <v>0</v>
      </c>
      <c r="K39" s="11">
        <f>F39-I39-J39</f>
        <v>145592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168000</v>
      </c>
      <c r="E40" s="11">
        <v>168000</v>
      </c>
      <c r="F40" s="11">
        <f>G40+H40</f>
        <v>172898</v>
      </c>
      <c r="G40" s="11">
        <v>98803</v>
      </c>
      <c r="H40" s="11">
        <v>74095</v>
      </c>
      <c r="I40" s="11">
        <v>34456</v>
      </c>
      <c r="J40" s="11">
        <v>0</v>
      </c>
      <c r="K40" s="11">
        <f>F40-I40-J40</f>
        <v>138442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18000</v>
      </c>
      <c r="E41" s="11">
        <v>18000</v>
      </c>
      <c r="F41" s="11">
        <f>G41+H41</f>
        <v>13531</v>
      </c>
      <c r="G41" s="11">
        <v>8299</v>
      </c>
      <c r="H41" s="11">
        <v>5232</v>
      </c>
      <c r="I41" s="11">
        <v>6381</v>
      </c>
      <c r="J41" s="11">
        <v>0</v>
      </c>
      <c r="K41" s="11">
        <f>F41-I41-J41</f>
        <v>7150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71000</v>
      </c>
      <c r="E42" s="11">
        <f>E43</f>
        <v>71000</v>
      </c>
      <c r="F42" s="11">
        <f>G42+H42</f>
        <v>65981</v>
      </c>
      <c r="G42" s="11">
        <f>G43</f>
        <v>35376</v>
      </c>
      <c r="H42" s="11">
        <f>H43</f>
        <v>30605</v>
      </c>
      <c r="I42" s="11">
        <f>I43</f>
        <v>48667</v>
      </c>
      <c r="J42" s="11">
        <f>J43</f>
        <v>0</v>
      </c>
      <c r="K42" s="11">
        <f>F42-I42-J42</f>
        <v>17314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71000</v>
      </c>
      <c r="E43" s="11">
        <f>E44</f>
        <v>71000</v>
      </c>
      <c r="F43" s="11">
        <f>G43+H43</f>
        <v>65981</v>
      </c>
      <c r="G43" s="11">
        <f>G44</f>
        <v>35376</v>
      </c>
      <c r="H43" s="11">
        <f>H44</f>
        <v>30605</v>
      </c>
      <c r="I43" s="11">
        <f>I44</f>
        <v>48667</v>
      </c>
      <c r="J43" s="11">
        <f>J44</f>
        <v>0</v>
      </c>
      <c r="K43" s="11">
        <f>F43-I43-J43</f>
        <v>17314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71000</v>
      </c>
      <c r="E44" s="11">
        <v>71000</v>
      </c>
      <c r="F44" s="11">
        <f>G44+H44</f>
        <v>65981</v>
      </c>
      <c r="G44" s="11">
        <v>35376</v>
      </c>
      <c r="H44" s="11">
        <v>30605</v>
      </c>
      <c r="I44" s="11">
        <v>48667</v>
      </c>
      <c r="J44" s="11">
        <v>0</v>
      </c>
      <c r="K44" s="11">
        <f>F44-I44-J44</f>
        <v>17314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467000</v>
      </c>
      <c r="E45" s="11">
        <f>E46+E50</f>
        <v>467000</v>
      </c>
      <c r="F45" s="11">
        <f>G45+H45</f>
        <v>1002476</v>
      </c>
      <c r="G45" s="11">
        <f>G46+G50</f>
        <v>773395</v>
      </c>
      <c r="H45" s="11">
        <f>H46+H50</f>
        <v>229081</v>
      </c>
      <c r="I45" s="11">
        <f>I46+I50</f>
        <v>188333</v>
      </c>
      <c r="J45" s="11">
        <f>J46+J50</f>
        <v>0</v>
      </c>
      <c r="K45" s="11">
        <f>F45-I45-J45</f>
        <v>814143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48000</v>
      </c>
      <c r="E46" s="11">
        <f>E47</f>
        <v>48000</v>
      </c>
      <c r="F46" s="11">
        <f>G46+H46</f>
        <v>59671</v>
      </c>
      <c r="G46" s="11">
        <f>G47</f>
        <v>18792</v>
      </c>
      <c r="H46" s="11">
        <f>H47</f>
        <v>40879</v>
      </c>
      <c r="I46" s="11">
        <f>I47</f>
        <v>29956</v>
      </c>
      <c r="J46" s="11">
        <f>J47</f>
        <v>0</v>
      </c>
      <c r="K46" s="11">
        <f>F46-I46-J46</f>
        <v>29715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48000</v>
      </c>
      <c r="E47" s="11">
        <f>+E48</f>
        <v>48000</v>
      </c>
      <c r="F47" s="11">
        <f>G47+H47</f>
        <v>59671</v>
      </c>
      <c r="G47" s="11">
        <f>+G48</f>
        <v>18792</v>
      </c>
      <c r="H47" s="11">
        <f>+H48</f>
        <v>40879</v>
      </c>
      <c r="I47" s="11">
        <f>+I48</f>
        <v>29956</v>
      </c>
      <c r="J47" s="11">
        <f>+J48</f>
        <v>0</v>
      </c>
      <c r="K47" s="11">
        <f>F47-I47-J47</f>
        <v>29715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48000</v>
      </c>
      <c r="E48" s="11">
        <f>E49</f>
        <v>48000</v>
      </c>
      <c r="F48" s="11">
        <f>G48+H48</f>
        <v>59671</v>
      </c>
      <c r="G48" s="11">
        <f>G49</f>
        <v>18792</v>
      </c>
      <c r="H48" s="11">
        <f>H49</f>
        <v>40879</v>
      </c>
      <c r="I48" s="11">
        <f>I49</f>
        <v>29956</v>
      </c>
      <c r="J48" s="11">
        <f>J49</f>
        <v>0</v>
      </c>
      <c r="K48" s="11">
        <f>F48-I48-J48</f>
        <v>29715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48000</v>
      </c>
      <c r="E49" s="11">
        <v>48000</v>
      </c>
      <c r="F49" s="11">
        <f>G49+H49</f>
        <v>59671</v>
      </c>
      <c r="G49" s="11">
        <v>18792</v>
      </c>
      <c r="H49" s="11">
        <v>40879</v>
      </c>
      <c r="I49" s="11">
        <v>29956</v>
      </c>
      <c r="J49" s="11">
        <v>0</v>
      </c>
      <c r="K49" s="11">
        <f>F49-I49-J49</f>
        <v>29715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D51+D53+D57+D59</f>
        <v>419000</v>
      </c>
      <c r="E50" s="11">
        <f>E51+E53+E57+E59</f>
        <v>419000</v>
      </c>
      <c r="F50" s="11">
        <f>G50+H50</f>
        <v>942805</v>
      </c>
      <c r="G50" s="11">
        <f>G51+G53+G57+G59</f>
        <v>754603</v>
      </c>
      <c r="H50" s="11">
        <f>H51+H53+H57+H59</f>
        <v>188202</v>
      </c>
      <c r="I50" s="11">
        <f>I51+I53+I57+I59</f>
        <v>158377</v>
      </c>
      <c r="J50" s="11">
        <f>J51+J53+J57+J59</f>
        <v>0</v>
      </c>
      <c r="K50" s="11">
        <f>F50-I50-J50</f>
        <v>784428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+D52</f>
        <v>333000</v>
      </c>
      <c r="E51" s="11">
        <f>+E52</f>
        <v>333000</v>
      </c>
      <c r="F51" s="11">
        <f>G51+H51</f>
        <v>125814</v>
      </c>
      <c r="G51" s="11">
        <f>+G52</f>
        <v>0</v>
      </c>
      <c r="H51" s="11">
        <f>+H52</f>
        <v>125814</v>
      </c>
      <c r="I51" s="11">
        <f>+I52</f>
        <v>98642</v>
      </c>
      <c r="J51" s="11">
        <f>+J52</f>
        <v>0</v>
      </c>
      <c r="K51" s="11">
        <f>F51-I51-J51</f>
        <v>27172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333000</v>
      </c>
      <c r="E52" s="11">
        <v>333000</v>
      </c>
      <c r="F52" s="11">
        <f>G52+H52</f>
        <v>125814</v>
      </c>
      <c r="G52" s="11">
        <v>0</v>
      </c>
      <c r="H52" s="11">
        <v>125814</v>
      </c>
      <c r="I52" s="11">
        <v>98642</v>
      </c>
      <c r="J52" s="11">
        <v>0</v>
      </c>
      <c r="K52" s="11">
        <f>F52-I52-J52</f>
        <v>27172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</f>
        <v>76000</v>
      </c>
      <c r="E53" s="11">
        <f>E54+E56</f>
        <v>76000</v>
      </c>
      <c r="F53" s="11">
        <f>G53+H53</f>
        <v>793584</v>
      </c>
      <c r="G53" s="11">
        <f>G54+G56</f>
        <v>754603</v>
      </c>
      <c r="H53" s="11">
        <f>H54+H56</f>
        <v>38981</v>
      </c>
      <c r="I53" s="11">
        <f>I54+I56</f>
        <v>59735</v>
      </c>
      <c r="J53" s="11">
        <f>J54+J56</f>
        <v>0</v>
      </c>
      <c r="K53" s="11">
        <f>F53-I53-J53</f>
        <v>733849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76000</v>
      </c>
      <c r="E54" s="11">
        <f>E55</f>
        <v>76000</v>
      </c>
      <c r="F54" s="11">
        <f>G54+H54</f>
        <v>750249</v>
      </c>
      <c r="G54" s="11">
        <f>G55</f>
        <v>712029</v>
      </c>
      <c r="H54" s="11">
        <f>H55</f>
        <v>38220</v>
      </c>
      <c r="I54" s="11">
        <f>I55</f>
        <v>59735</v>
      </c>
      <c r="J54" s="11">
        <f>J55</f>
        <v>0</v>
      </c>
      <c r="K54" s="11">
        <f>F54-I54-J54</f>
        <v>690514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76000</v>
      </c>
      <c r="E55" s="11">
        <v>76000</v>
      </c>
      <c r="F55" s="11">
        <f>G55+H55</f>
        <v>750249</v>
      </c>
      <c r="G55" s="11">
        <v>712029</v>
      </c>
      <c r="H55" s="11">
        <v>38220</v>
      </c>
      <c r="I55" s="11">
        <v>59735</v>
      </c>
      <c r="J55" s="11">
        <v>0</v>
      </c>
      <c r="K55" s="11">
        <f>F55-I55-J55</f>
        <v>690514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43335</v>
      </c>
      <c r="G56" s="11">
        <v>42574</v>
      </c>
      <c r="H56" s="11">
        <v>761</v>
      </c>
      <c r="I56" s="11">
        <v>0</v>
      </c>
      <c r="J56" s="11">
        <v>0</v>
      </c>
      <c r="K56" s="11">
        <f>F56-I56-J56</f>
        <v>43335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</f>
        <v>10000</v>
      </c>
      <c r="E57" s="11">
        <f>+E58</f>
        <v>10000</v>
      </c>
      <c r="F57" s="11">
        <f>G57+H57</f>
        <v>0</v>
      </c>
      <c r="G57" s="11">
        <f>+G58</f>
        <v>0</v>
      </c>
      <c r="H57" s="11">
        <f>+H58</f>
        <v>0</v>
      </c>
      <c r="I57" s="11">
        <f>+I58</f>
        <v>0</v>
      </c>
      <c r="J57" s="11">
        <f>+J58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10000</v>
      </c>
      <c r="E58" s="11">
        <v>10000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+D60+D61</f>
        <v>0</v>
      </c>
      <c r="E59" s="11">
        <f>+E60+E61</f>
        <v>0</v>
      </c>
      <c r="F59" s="11">
        <f>G59+H59</f>
        <v>23407</v>
      </c>
      <c r="G59" s="11">
        <f>+G60+G61</f>
        <v>0</v>
      </c>
      <c r="H59" s="11">
        <f>+H60+H61</f>
        <v>23407</v>
      </c>
      <c r="I59" s="11">
        <f>+I60+I61</f>
        <v>0</v>
      </c>
      <c r="J59" s="11">
        <f>+J60+J61</f>
        <v>0</v>
      </c>
      <c r="K59" s="11">
        <f>F59-I59-J59</f>
        <v>23407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-910700</v>
      </c>
      <c r="E60" s="11">
        <v>-3810700</v>
      </c>
      <c r="F60" s="11">
        <f>G60+H60</f>
        <v>-2410304</v>
      </c>
      <c r="G60" s="11">
        <v>0</v>
      </c>
      <c r="H60" s="11">
        <v>-2410304</v>
      </c>
      <c r="I60" s="11">
        <v>-2433711</v>
      </c>
      <c r="J60" s="11">
        <v>0</v>
      </c>
      <c r="K60" s="11">
        <f>F60-I60-J60</f>
        <v>23407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910700</v>
      </c>
      <c r="E61" s="11">
        <v>3810700</v>
      </c>
      <c r="F61" s="11">
        <f>G61+H61</f>
        <v>2433711</v>
      </c>
      <c r="G61" s="11">
        <v>0</v>
      </c>
      <c r="H61" s="11">
        <v>2433711</v>
      </c>
      <c r="I61" s="11">
        <v>2433711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2620000</v>
      </c>
      <c r="E62" s="11">
        <f>E63</f>
        <v>5571000</v>
      </c>
      <c r="F62" s="11">
        <f>G62+H62</f>
        <v>4336312</v>
      </c>
      <c r="G62" s="11">
        <f>G63</f>
        <v>0</v>
      </c>
      <c r="H62" s="11">
        <f>H63</f>
        <v>4336312</v>
      </c>
      <c r="I62" s="11">
        <f>I63</f>
        <v>4336312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D64+D69</f>
        <v>2620000</v>
      </c>
      <c r="E63" s="11">
        <f>E64+E69</f>
        <v>5571000</v>
      </c>
      <c r="F63" s="11">
        <f>G63+H63</f>
        <v>4336312</v>
      </c>
      <c r="G63" s="11">
        <f>G64+G69</f>
        <v>0</v>
      </c>
      <c r="H63" s="11">
        <f>H64+H69</f>
        <v>4336312</v>
      </c>
      <c r="I63" s="11">
        <f>I64+I69</f>
        <v>4336312</v>
      </c>
      <c r="J63" s="11">
        <f>J64+J69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</f>
        <v>2460000</v>
      </c>
      <c r="E64" s="11">
        <f>+E65+E66+E67+E68</f>
        <v>5211000</v>
      </c>
      <c r="F64" s="11">
        <f>G64+H64</f>
        <v>4064648</v>
      </c>
      <c r="G64" s="11">
        <f>+G65+G66+G67+G68</f>
        <v>0</v>
      </c>
      <c r="H64" s="11">
        <f>+H65+H66+H67+H68</f>
        <v>4064648</v>
      </c>
      <c r="I64" s="11">
        <f>+I65+I66+I67+I68</f>
        <v>4064648</v>
      </c>
      <c r="J64" s="11">
        <f>+J65+J66+J67+J68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4000</v>
      </c>
      <c r="F65" s="11">
        <f>G65+H65</f>
        <v>3696</v>
      </c>
      <c r="G65" s="11">
        <v>0</v>
      </c>
      <c r="H65" s="11">
        <v>3696</v>
      </c>
      <c r="I65" s="11">
        <v>3696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2747000</v>
      </c>
      <c r="F66" s="11">
        <f>G66+H66</f>
        <v>2747000</v>
      </c>
      <c r="G66" s="11">
        <v>0</v>
      </c>
      <c r="H66" s="11">
        <v>2747000</v>
      </c>
      <c r="I66" s="11">
        <v>2747000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28000</v>
      </c>
      <c r="E67" s="11">
        <v>28000</v>
      </c>
      <c r="F67" s="11">
        <f>G67+H67</f>
        <v>19822</v>
      </c>
      <c r="G67" s="11">
        <v>0</v>
      </c>
      <c r="H67" s="11">
        <v>19822</v>
      </c>
      <c r="I67" s="11">
        <v>19822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2432000</v>
      </c>
      <c r="E68" s="11">
        <v>2432000</v>
      </c>
      <c r="F68" s="11">
        <f>G68+H68</f>
        <v>1294130</v>
      </c>
      <c r="G68" s="11">
        <v>0</v>
      </c>
      <c r="H68" s="11">
        <v>1294130</v>
      </c>
      <c r="I68" s="11">
        <v>1294130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+D70+D71+D72</f>
        <v>160000</v>
      </c>
      <c r="E69" s="11">
        <f>+E70+E71+E72</f>
        <v>360000</v>
      </c>
      <c r="F69" s="11">
        <f>G69+H69</f>
        <v>271664</v>
      </c>
      <c r="G69" s="11">
        <f>+G70+G71+G72</f>
        <v>0</v>
      </c>
      <c r="H69" s="11">
        <f>+H70+H71+H72</f>
        <v>271664</v>
      </c>
      <c r="I69" s="11">
        <f>+I70+I71+I72</f>
        <v>271664</v>
      </c>
      <c r="J69" s="11">
        <f>+J70+J71+J72</f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0</v>
      </c>
      <c r="E70" s="11">
        <v>200000</v>
      </c>
      <c r="F70" s="11">
        <f>G70+H70</f>
        <v>200000</v>
      </c>
      <c r="G70" s="11">
        <v>0</v>
      </c>
      <c r="H70" s="11">
        <v>200000</v>
      </c>
      <c r="I70" s="11">
        <v>200000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160000</v>
      </c>
      <c r="E71" s="11">
        <v>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160000</v>
      </c>
      <c r="F72" s="11">
        <f>G72+H72</f>
        <v>71664</v>
      </c>
      <c r="G72" s="11">
        <v>0</v>
      </c>
      <c r="H72" s="11">
        <v>71664</v>
      </c>
      <c r="I72" s="11">
        <v>71664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D74</f>
        <v>0</v>
      </c>
      <c r="E73" s="11">
        <f>E74</f>
        <v>441250</v>
      </c>
      <c r="F73" s="11">
        <f>G73+H73</f>
        <v>0</v>
      </c>
      <c r="G73" s="11">
        <f>G74</f>
        <v>0</v>
      </c>
      <c r="H73" s="11">
        <f>H74</f>
        <v>0</v>
      </c>
      <c r="I73" s="11">
        <f>I74</f>
        <v>0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f>D75</f>
        <v>0</v>
      </c>
      <c r="E74" s="11">
        <f>E75</f>
        <v>441250</v>
      </c>
      <c r="F74" s="11">
        <f>G74+H74</f>
        <v>0</v>
      </c>
      <c r="G74" s="11">
        <f>G75</f>
        <v>0</v>
      </c>
      <c r="H74" s="11">
        <f>H75</f>
        <v>0</v>
      </c>
      <c r="I74" s="11">
        <f>I75</f>
        <v>0</v>
      </c>
      <c r="J74" s="11">
        <f>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0</v>
      </c>
      <c r="E75" s="11">
        <v>441250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/>
      <c r="F78" s="3"/>
      <c r="G78" s="3"/>
      <c r="H78" s="3"/>
      <c r="I78" s="3" t="s">
        <v>218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5411-19DA-4483-A4F6-7A64F5C5959E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D12+D60</f>
        <v>3819300</v>
      </c>
      <c r="E11" s="11">
        <f>E12+E60</f>
        <v>5152300</v>
      </c>
      <c r="F11" s="11">
        <f>G11+H11</f>
        <v>6811617</v>
      </c>
      <c r="G11" s="11">
        <f>G12+G60</f>
        <v>1561128</v>
      </c>
      <c r="H11" s="11">
        <f>H12+H60</f>
        <v>5250489</v>
      </c>
      <c r="I11" s="11">
        <f>I12+I60</f>
        <v>5132221</v>
      </c>
      <c r="J11" s="11">
        <f>J12+J60</f>
        <v>0</v>
      </c>
      <c r="K11" s="11">
        <f>F11-I11-J11</f>
        <v>1679396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3631300</v>
      </c>
      <c r="E12" s="11">
        <f>E13+E44</f>
        <v>2017300</v>
      </c>
      <c r="F12" s="11">
        <f>G12+H12</f>
        <v>3773131</v>
      </c>
      <c r="G12" s="11">
        <f>G13+G44</f>
        <v>1561128</v>
      </c>
      <c r="H12" s="11">
        <f>H13+H44</f>
        <v>2212003</v>
      </c>
      <c r="I12" s="11">
        <f>I13+I44</f>
        <v>2093735</v>
      </c>
      <c r="J12" s="11">
        <f>J13+J44</f>
        <v>0</v>
      </c>
      <c r="K12" s="11">
        <f>F12-I12-J12</f>
        <v>1679396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D14+D22+D32+D41</f>
        <v>4075000</v>
      </c>
      <c r="E13" s="11">
        <f>E14+E22+E32+E41</f>
        <v>5361000</v>
      </c>
      <c r="F13" s="11">
        <f>G13+H13</f>
        <v>5204366</v>
      </c>
      <c r="G13" s="11">
        <f>G14+G22+G32+G41</f>
        <v>787733</v>
      </c>
      <c r="H13" s="11">
        <f>H14+H22+H32+H41</f>
        <v>4416633</v>
      </c>
      <c r="I13" s="11">
        <f>I14+I22+I32+I41</f>
        <v>4339113</v>
      </c>
      <c r="J13" s="11">
        <f>J14+J22+J32+J41</f>
        <v>0</v>
      </c>
      <c r="K13" s="11">
        <f>F13-I13-J13</f>
        <v>865253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616000</v>
      </c>
      <c r="E14" s="11">
        <f>+E15</f>
        <v>1106000</v>
      </c>
      <c r="F14" s="11">
        <f>G14+H14</f>
        <v>1048007</v>
      </c>
      <c r="G14" s="11">
        <f>+G15</f>
        <v>0</v>
      </c>
      <c r="H14" s="11">
        <f>+H15</f>
        <v>1048007</v>
      </c>
      <c r="I14" s="11">
        <f>+I15</f>
        <v>1048007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616000</v>
      </c>
      <c r="E15" s="11">
        <f>E16+E18</f>
        <v>1106000</v>
      </c>
      <c r="F15" s="11">
        <f>G15+H15</f>
        <v>1048007</v>
      </c>
      <c r="G15" s="11">
        <f>G16+G18</f>
        <v>0</v>
      </c>
      <c r="H15" s="11">
        <f>H16+H18</f>
        <v>1048007</v>
      </c>
      <c r="I15" s="11">
        <f>I16+I18</f>
        <v>1048007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49000</v>
      </c>
      <c r="E16" s="11">
        <f>+E17</f>
        <v>49000</v>
      </c>
      <c r="F16" s="11">
        <f>G16+H16</f>
        <v>37732</v>
      </c>
      <c r="G16" s="11">
        <f>+G17</f>
        <v>0</v>
      </c>
      <c r="H16" s="11">
        <f>+H17</f>
        <v>37732</v>
      </c>
      <c r="I16" s="11">
        <f>+I17</f>
        <v>37732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49000</v>
      </c>
      <c r="E17" s="11">
        <v>49000</v>
      </c>
      <c r="F17" s="11">
        <f>G17+H17</f>
        <v>37732</v>
      </c>
      <c r="G17" s="11">
        <v>0</v>
      </c>
      <c r="H17" s="11">
        <v>37732</v>
      </c>
      <c r="I17" s="11">
        <v>37732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567000</v>
      </c>
      <c r="E18" s="11">
        <f>E19+E20+E21</f>
        <v>1057000</v>
      </c>
      <c r="F18" s="11">
        <f>G18+H18</f>
        <v>1010275</v>
      </c>
      <c r="G18" s="11">
        <f>G19+G20+G21</f>
        <v>0</v>
      </c>
      <c r="H18" s="11">
        <f>H19+H20+H21</f>
        <v>1010275</v>
      </c>
      <c r="I18" s="11">
        <f>I19+I20+I21</f>
        <v>1010275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370000</v>
      </c>
      <c r="E19" s="11">
        <v>369000</v>
      </c>
      <c r="F19" s="11">
        <f>G19+H19</f>
        <v>366977</v>
      </c>
      <c r="G19" s="11">
        <v>0</v>
      </c>
      <c r="H19" s="11">
        <v>366977</v>
      </c>
      <c r="I19" s="11">
        <v>366977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197000</v>
      </c>
      <c r="E20" s="11">
        <v>188000</v>
      </c>
      <c r="F20" s="11">
        <f>G20+H20</f>
        <v>185124</v>
      </c>
      <c r="G20" s="11">
        <v>0</v>
      </c>
      <c r="H20" s="11">
        <v>185124</v>
      </c>
      <c r="I20" s="11">
        <v>185124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0</v>
      </c>
      <c r="E21" s="11">
        <v>500000</v>
      </c>
      <c r="F21" s="11">
        <f>G21+H21</f>
        <v>458174</v>
      </c>
      <c r="G21" s="11">
        <v>0</v>
      </c>
      <c r="H21" s="11">
        <v>458174</v>
      </c>
      <c r="I21" s="11">
        <v>458174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223</v>
      </c>
      <c r="B22" s="10" t="s">
        <v>56</v>
      </c>
      <c r="C22" s="10" t="s">
        <v>57</v>
      </c>
      <c r="D22" s="11">
        <f>D23</f>
        <v>1008000</v>
      </c>
      <c r="E22" s="11">
        <f>E23</f>
        <v>1002000</v>
      </c>
      <c r="F22" s="11">
        <f>G22+H22</f>
        <v>911121</v>
      </c>
      <c r="G22" s="11">
        <f>G23</f>
        <v>645255</v>
      </c>
      <c r="H22" s="11">
        <f>H23</f>
        <v>265866</v>
      </c>
      <c r="I22" s="11">
        <f>I23</f>
        <v>208774</v>
      </c>
      <c r="J22" s="11">
        <f>J23</f>
        <v>0</v>
      </c>
      <c r="K22" s="11">
        <f>F22-I22-J22</f>
        <v>702347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1008000</v>
      </c>
      <c r="E23" s="11">
        <f>E24+E27+E31</f>
        <v>1002000</v>
      </c>
      <c r="F23" s="11">
        <f>G23+H23</f>
        <v>911121</v>
      </c>
      <c r="G23" s="11">
        <f>G24+G27+G31</f>
        <v>645255</v>
      </c>
      <c r="H23" s="11">
        <f>H24+H27+H31</f>
        <v>265866</v>
      </c>
      <c r="I23" s="11">
        <f>I24+I27+I31</f>
        <v>208774</v>
      </c>
      <c r="J23" s="11">
        <f>J24+J27+J31</f>
        <v>0</v>
      </c>
      <c r="K23" s="11">
        <f>F23-I23-J23</f>
        <v>702347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161000</v>
      </c>
      <c r="E24" s="11">
        <f>E25+E26</f>
        <v>155000</v>
      </c>
      <c r="F24" s="11">
        <f>G24+H24</f>
        <v>102688</v>
      </c>
      <c r="G24" s="11">
        <f>G25+G26</f>
        <v>72180</v>
      </c>
      <c r="H24" s="11">
        <f>H25+H26</f>
        <v>30508</v>
      </c>
      <c r="I24" s="11">
        <f>I25+I26</f>
        <v>23344</v>
      </c>
      <c r="J24" s="11">
        <f>J25+J26</f>
        <v>0</v>
      </c>
      <c r="K24" s="11">
        <f>F24-I24-J24</f>
        <v>79344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93000</v>
      </c>
      <c r="E25" s="11">
        <v>93000</v>
      </c>
      <c r="F25" s="11">
        <f>G25+H25</f>
        <v>96818</v>
      </c>
      <c r="G25" s="11">
        <v>69723</v>
      </c>
      <c r="H25" s="11">
        <v>27095</v>
      </c>
      <c r="I25" s="11">
        <v>18829</v>
      </c>
      <c r="J25" s="11">
        <v>0</v>
      </c>
      <c r="K25" s="11">
        <f>F25-I25-J25</f>
        <v>77989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68000</v>
      </c>
      <c r="E26" s="11">
        <v>62000</v>
      </c>
      <c r="F26" s="11">
        <f>G26+H26</f>
        <v>5870</v>
      </c>
      <c r="G26" s="11">
        <v>2457</v>
      </c>
      <c r="H26" s="11">
        <v>3413</v>
      </c>
      <c r="I26" s="11">
        <v>4515</v>
      </c>
      <c r="J26" s="11">
        <v>0</v>
      </c>
      <c r="K26" s="11">
        <f>F26-I26-J26</f>
        <v>1355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844000</v>
      </c>
      <c r="E27" s="11">
        <f>E28+E29+E30</f>
        <v>844000</v>
      </c>
      <c r="F27" s="11">
        <f>G27+H27</f>
        <v>806382</v>
      </c>
      <c r="G27" s="11">
        <f>G28+G29+G30</f>
        <v>573075</v>
      </c>
      <c r="H27" s="11">
        <f>H28+H29+H30</f>
        <v>233307</v>
      </c>
      <c r="I27" s="11">
        <f>I28+I29+I30</f>
        <v>183379</v>
      </c>
      <c r="J27" s="11">
        <f>J28+J29+J30</f>
        <v>0</v>
      </c>
      <c r="K27" s="11">
        <f>F27-I27-J27</f>
        <v>623003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140000</v>
      </c>
      <c r="E28" s="11">
        <v>140000</v>
      </c>
      <c r="F28" s="11">
        <f>G28+H28</f>
        <v>143722</v>
      </c>
      <c r="G28" s="11">
        <v>103138</v>
      </c>
      <c r="H28" s="11">
        <v>40584</v>
      </c>
      <c r="I28" s="11">
        <v>29475</v>
      </c>
      <c r="J28" s="11">
        <v>0</v>
      </c>
      <c r="K28" s="11">
        <f>F28-I28-J28</f>
        <v>114247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16000</v>
      </c>
      <c r="E29" s="11">
        <v>16000</v>
      </c>
      <c r="F29" s="11">
        <f>G29+H29</f>
        <v>6562</v>
      </c>
      <c r="G29" s="11">
        <v>6562</v>
      </c>
      <c r="H29" s="11">
        <v>0</v>
      </c>
      <c r="I29" s="11">
        <v>5120</v>
      </c>
      <c r="J29" s="11">
        <v>0</v>
      </c>
      <c r="K29" s="11">
        <f>F29-I29-J29</f>
        <v>1442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688000</v>
      </c>
      <c r="E30" s="11">
        <v>688000</v>
      </c>
      <c r="F30" s="11">
        <f>G30+H30</f>
        <v>656098</v>
      </c>
      <c r="G30" s="11">
        <v>463375</v>
      </c>
      <c r="H30" s="11">
        <v>192723</v>
      </c>
      <c r="I30" s="11">
        <v>148784</v>
      </c>
      <c r="J30" s="11">
        <v>0</v>
      </c>
      <c r="K30" s="11">
        <f>F30-I30-J30</f>
        <v>507314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3000</v>
      </c>
      <c r="E31" s="11">
        <v>3000</v>
      </c>
      <c r="F31" s="11">
        <f>G31+H31</f>
        <v>2051</v>
      </c>
      <c r="G31" s="11">
        <v>0</v>
      </c>
      <c r="H31" s="11">
        <v>2051</v>
      </c>
      <c r="I31" s="11">
        <v>2051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224</v>
      </c>
      <c r="B32" s="10" t="s">
        <v>86</v>
      </c>
      <c r="C32" s="10" t="s">
        <v>87</v>
      </c>
      <c r="D32" s="11">
        <f>D33+D37</f>
        <v>2380000</v>
      </c>
      <c r="E32" s="11">
        <f>E33+E37</f>
        <v>3182000</v>
      </c>
      <c r="F32" s="11">
        <f>G32+H32</f>
        <v>3179257</v>
      </c>
      <c r="G32" s="11">
        <f>G33+G37</f>
        <v>107102</v>
      </c>
      <c r="H32" s="11">
        <f>H33+H37</f>
        <v>3072155</v>
      </c>
      <c r="I32" s="11">
        <f>I33+I37</f>
        <v>3033665</v>
      </c>
      <c r="J32" s="11">
        <f>J33+J37</f>
        <v>0</v>
      </c>
      <c r="K32" s="11">
        <f>F32-I32-J32</f>
        <v>145592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2194000</v>
      </c>
      <c r="E33" s="11">
        <f>+E34+E35+E36</f>
        <v>2996000</v>
      </c>
      <c r="F33" s="11">
        <f>G33+H33</f>
        <v>2992828</v>
      </c>
      <c r="G33" s="11">
        <f>+G34+G35+G36</f>
        <v>0</v>
      </c>
      <c r="H33" s="11">
        <f>+H34+H35+H36</f>
        <v>2992828</v>
      </c>
      <c r="I33" s="11">
        <f>+I34+I35+I36</f>
        <v>2992828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225</v>
      </c>
      <c r="B34" s="10" t="s">
        <v>92</v>
      </c>
      <c r="C34" s="10" t="s">
        <v>93</v>
      </c>
      <c r="D34" s="11">
        <v>617000</v>
      </c>
      <c r="E34" s="11">
        <v>701000</v>
      </c>
      <c r="F34" s="11">
        <f>G34+H34</f>
        <v>697828</v>
      </c>
      <c r="G34" s="11">
        <v>0</v>
      </c>
      <c r="H34" s="11">
        <v>697828</v>
      </c>
      <c r="I34" s="11">
        <v>697828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226</v>
      </c>
      <c r="B35" s="10" t="s">
        <v>95</v>
      </c>
      <c r="C35" s="10" t="s">
        <v>96</v>
      </c>
      <c r="D35" s="11">
        <v>30000</v>
      </c>
      <c r="E35" s="11">
        <v>30000</v>
      </c>
      <c r="F35" s="11">
        <f>G35+H35</f>
        <v>30000</v>
      </c>
      <c r="G35" s="11">
        <v>0</v>
      </c>
      <c r="H35" s="11">
        <v>30000</v>
      </c>
      <c r="I35" s="11">
        <v>30000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1547000</v>
      </c>
      <c r="E36" s="11">
        <v>2265000</v>
      </c>
      <c r="F36" s="11">
        <f>G36+H36</f>
        <v>2265000</v>
      </c>
      <c r="G36" s="11">
        <v>0</v>
      </c>
      <c r="H36" s="11">
        <v>2265000</v>
      </c>
      <c r="I36" s="11">
        <v>2265000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227</v>
      </c>
      <c r="B37" s="10" t="s">
        <v>101</v>
      </c>
      <c r="C37" s="10" t="s">
        <v>102</v>
      </c>
      <c r="D37" s="11">
        <f>D38</f>
        <v>186000</v>
      </c>
      <c r="E37" s="11">
        <f>E38</f>
        <v>186000</v>
      </c>
      <c r="F37" s="11">
        <f>G37+H37</f>
        <v>186429</v>
      </c>
      <c r="G37" s="11">
        <f>G38</f>
        <v>107102</v>
      </c>
      <c r="H37" s="11">
        <f>H38</f>
        <v>79327</v>
      </c>
      <c r="I37" s="11">
        <f>I38</f>
        <v>40837</v>
      </c>
      <c r="J37" s="11">
        <f>J38</f>
        <v>0</v>
      </c>
      <c r="K37" s="11">
        <f>F37-I37-J37</f>
        <v>145592</v>
      </c>
    </row>
    <row r="38" spans="1:11" s="6" customFormat="1" ht="22.5" x14ac:dyDescent="0.25">
      <c r="A38" s="10" t="s">
        <v>228</v>
      </c>
      <c r="B38" s="10" t="s">
        <v>104</v>
      </c>
      <c r="C38" s="10" t="s">
        <v>105</v>
      </c>
      <c r="D38" s="11">
        <f>D39+D40</f>
        <v>186000</v>
      </c>
      <c r="E38" s="11">
        <f>E39+E40</f>
        <v>186000</v>
      </c>
      <c r="F38" s="11">
        <f>G38+H38</f>
        <v>186429</v>
      </c>
      <c r="G38" s="11">
        <f>G39+G40</f>
        <v>107102</v>
      </c>
      <c r="H38" s="11">
        <f>H39+H40</f>
        <v>79327</v>
      </c>
      <c r="I38" s="11">
        <f>I39+I40</f>
        <v>40837</v>
      </c>
      <c r="J38" s="11">
        <f>J39+J40</f>
        <v>0</v>
      </c>
      <c r="K38" s="11">
        <f>F38-I38-J38</f>
        <v>145592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168000</v>
      </c>
      <c r="E39" s="11">
        <v>168000</v>
      </c>
      <c r="F39" s="11">
        <f>G39+H39</f>
        <v>172898</v>
      </c>
      <c r="G39" s="11">
        <v>98803</v>
      </c>
      <c r="H39" s="11">
        <v>74095</v>
      </c>
      <c r="I39" s="11">
        <v>34456</v>
      </c>
      <c r="J39" s="11">
        <v>0</v>
      </c>
      <c r="K39" s="11">
        <f>F39-I39-J39</f>
        <v>138442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18000</v>
      </c>
      <c r="E40" s="11">
        <v>18000</v>
      </c>
      <c r="F40" s="11">
        <f>G40+H40</f>
        <v>13531</v>
      </c>
      <c r="G40" s="11">
        <v>8299</v>
      </c>
      <c r="H40" s="11">
        <v>5232</v>
      </c>
      <c r="I40" s="11">
        <v>6381</v>
      </c>
      <c r="J40" s="11">
        <v>0</v>
      </c>
      <c r="K40" s="11">
        <f>F40-I40-J40</f>
        <v>7150</v>
      </c>
    </row>
    <row r="41" spans="1:11" s="6" customFormat="1" ht="22.5" x14ac:dyDescent="0.25">
      <c r="A41" s="10" t="s">
        <v>229</v>
      </c>
      <c r="B41" s="10" t="s">
        <v>113</v>
      </c>
      <c r="C41" s="10" t="s">
        <v>114</v>
      </c>
      <c r="D41" s="11">
        <f>D42</f>
        <v>71000</v>
      </c>
      <c r="E41" s="11">
        <f>E42</f>
        <v>71000</v>
      </c>
      <c r="F41" s="11">
        <f>G41+H41</f>
        <v>65981</v>
      </c>
      <c r="G41" s="11">
        <f>G42</f>
        <v>35376</v>
      </c>
      <c r="H41" s="11">
        <f>H42</f>
        <v>30605</v>
      </c>
      <c r="I41" s="11">
        <f>I42</f>
        <v>48667</v>
      </c>
      <c r="J41" s="11">
        <f>J42</f>
        <v>0</v>
      </c>
      <c r="K41" s="11">
        <f>F41-I41-J41</f>
        <v>17314</v>
      </c>
    </row>
    <row r="42" spans="1:11" s="6" customFormat="1" x14ac:dyDescent="0.25">
      <c r="A42" s="10" t="s">
        <v>230</v>
      </c>
      <c r="B42" s="10" t="s">
        <v>116</v>
      </c>
      <c r="C42" s="10" t="s">
        <v>117</v>
      </c>
      <c r="D42" s="11">
        <f>D43</f>
        <v>71000</v>
      </c>
      <c r="E42" s="11">
        <f>E43</f>
        <v>71000</v>
      </c>
      <c r="F42" s="11">
        <f>G42+H42</f>
        <v>65981</v>
      </c>
      <c r="G42" s="11">
        <f>G43</f>
        <v>35376</v>
      </c>
      <c r="H42" s="11">
        <f>H43</f>
        <v>30605</v>
      </c>
      <c r="I42" s="11">
        <f>I43</f>
        <v>48667</v>
      </c>
      <c r="J42" s="11">
        <f>J43</f>
        <v>0</v>
      </c>
      <c r="K42" s="11">
        <f>F42-I42-J42</f>
        <v>17314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71000</v>
      </c>
      <c r="E43" s="11">
        <v>71000</v>
      </c>
      <c r="F43" s="11">
        <f>G43+H43</f>
        <v>65981</v>
      </c>
      <c r="G43" s="11">
        <v>35376</v>
      </c>
      <c r="H43" s="11">
        <v>30605</v>
      </c>
      <c r="I43" s="11">
        <v>48667</v>
      </c>
      <c r="J43" s="11">
        <v>0</v>
      </c>
      <c r="K43" s="11">
        <f>F43-I43-J43</f>
        <v>17314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-443700</v>
      </c>
      <c r="E44" s="11">
        <f>E45+E49</f>
        <v>-3343700</v>
      </c>
      <c r="F44" s="11">
        <f>G44+H44</f>
        <v>-1431235</v>
      </c>
      <c r="G44" s="11">
        <f>G45+G49</f>
        <v>773395</v>
      </c>
      <c r="H44" s="11">
        <f>H45+H49</f>
        <v>-2204630</v>
      </c>
      <c r="I44" s="11">
        <f>I45+I49</f>
        <v>-2245378</v>
      </c>
      <c r="J44" s="11">
        <f>J45+J49</f>
        <v>0</v>
      </c>
      <c r="K44" s="11">
        <f>F44-I44-J44</f>
        <v>814143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48000</v>
      </c>
      <c r="E45" s="11">
        <f>E46</f>
        <v>48000</v>
      </c>
      <c r="F45" s="11">
        <f>G45+H45</f>
        <v>59671</v>
      </c>
      <c r="G45" s="11">
        <f>G46</f>
        <v>18792</v>
      </c>
      <c r="H45" s="11">
        <f>H46</f>
        <v>40879</v>
      </c>
      <c r="I45" s="11">
        <f>I46</f>
        <v>29956</v>
      </c>
      <c r="J45" s="11">
        <f>J46</f>
        <v>0</v>
      </c>
      <c r="K45" s="11">
        <f>F45-I45-J45</f>
        <v>29715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48000</v>
      </c>
      <c r="E46" s="11">
        <f>+E47</f>
        <v>48000</v>
      </c>
      <c r="F46" s="11">
        <f>G46+H46</f>
        <v>59671</v>
      </c>
      <c r="G46" s="11">
        <f>+G47</f>
        <v>18792</v>
      </c>
      <c r="H46" s="11">
        <f>+H47</f>
        <v>40879</v>
      </c>
      <c r="I46" s="11">
        <f>+I47</f>
        <v>29956</v>
      </c>
      <c r="J46" s="11">
        <f>+J47</f>
        <v>0</v>
      </c>
      <c r="K46" s="11">
        <f>F46-I46-J46</f>
        <v>29715</v>
      </c>
    </row>
    <row r="47" spans="1:11" s="6" customFormat="1" x14ac:dyDescent="0.25">
      <c r="A47" s="10" t="s">
        <v>231</v>
      </c>
      <c r="B47" s="10" t="s">
        <v>131</v>
      </c>
      <c r="C47" s="10" t="s">
        <v>132</v>
      </c>
      <c r="D47" s="11">
        <f>D48</f>
        <v>48000</v>
      </c>
      <c r="E47" s="11">
        <f>E48</f>
        <v>48000</v>
      </c>
      <c r="F47" s="11">
        <f>G47+H47</f>
        <v>59671</v>
      </c>
      <c r="G47" s="11">
        <f>G48</f>
        <v>18792</v>
      </c>
      <c r="H47" s="11">
        <f>H48</f>
        <v>40879</v>
      </c>
      <c r="I47" s="11">
        <f>I48</f>
        <v>29956</v>
      </c>
      <c r="J47" s="11">
        <f>J48</f>
        <v>0</v>
      </c>
      <c r="K47" s="11">
        <f>F47-I47-J47</f>
        <v>29715</v>
      </c>
    </row>
    <row r="48" spans="1:11" s="6" customFormat="1" ht="22.5" x14ac:dyDescent="0.25">
      <c r="A48" s="10" t="s">
        <v>232</v>
      </c>
      <c r="B48" s="10" t="s">
        <v>134</v>
      </c>
      <c r="C48" s="10" t="s">
        <v>135</v>
      </c>
      <c r="D48" s="11">
        <v>48000</v>
      </c>
      <c r="E48" s="11">
        <v>48000</v>
      </c>
      <c r="F48" s="11">
        <f>G48+H48</f>
        <v>59671</v>
      </c>
      <c r="G48" s="11">
        <v>18792</v>
      </c>
      <c r="H48" s="11">
        <v>40879</v>
      </c>
      <c r="I48" s="11">
        <v>29956</v>
      </c>
      <c r="J48" s="11">
        <v>0</v>
      </c>
      <c r="K48" s="11">
        <f>F48-I48-J48</f>
        <v>29715</v>
      </c>
    </row>
    <row r="49" spans="1:11" s="6" customFormat="1" ht="22.5" x14ac:dyDescent="0.25">
      <c r="A49" s="10" t="s">
        <v>233</v>
      </c>
      <c r="B49" s="10" t="s">
        <v>137</v>
      </c>
      <c r="C49" s="10" t="s">
        <v>138</v>
      </c>
      <c r="D49" s="11">
        <f>D50+D52+D56+D58</f>
        <v>-491700</v>
      </c>
      <c r="E49" s="11">
        <f>E50+E52+E56+E58</f>
        <v>-3391700</v>
      </c>
      <c r="F49" s="11">
        <f>G49+H49</f>
        <v>-1490906</v>
      </c>
      <c r="G49" s="11">
        <f>G50+G52+G56+G58</f>
        <v>754603</v>
      </c>
      <c r="H49" s="11">
        <f>H50+H52+H56+H58</f>
        <v>-2245509</v>
      </c>
      <c r="I49" s="11">
        <f>I50+I52+I56+I58</f>
        <v>-2275334</v>
      </c>
      <c r="J49" s="11">
        <f>J50+J52+J56+J58</f>
        <v>0</v>
      </c>
      <c r="K49" s="11">
        <f>F49-I49-J49</f>
        <v>784428</v>
      </c>
    </row>
    <row r="50" spans="1:11" s="6" customFormat="1" ht="43.5" x14ac:dyDescent="0.25">
      <c r="A50" s="10" t="s">
        <v>234</v>
      </c>
      <c r="B50" s="10" t="s">
        <v>140</v>
      </c>
      <c r="C50" s="10" t="s">
        <v>141</v>
      </c>
      <c r="D50" s="11">
        <f>+D51</f>
        <v>333000</v>
      </c>
      <c r="E50" s="11">
        <f>+E51</f>
        <v>333000</v>
      </c>
      <c r="F50" s="11">
        <f>G50+H50</f>
        <v>125814</v>
      </c>
      <c r="G50" s="11">
        <f>+G51</f>
        <v>0</v>
      </c>
      <c r="H50" s="11">
        <f>+H51</f>
        <v>125814</v>
      </c>
      <c r="I50" s="11">
        <f>+I51</f>
        <v>98642</v>
      </c>
      <c r="J50" s="11">
        <f>+J51</f>
        <v>0</v>
      </c>
      <c r="K50" s="11">
        <f>F50-I50-J50</f>
        <v>27172</v>
      </c>
    </row>
    <row r="51" spans="1:11" s="6" customFormat="1" ht="22.5" x14ac:dyDescent="0.25">
      <c r="A51" s="10" t="s">
        <v>235</v>
      </c>
      <c r="B51" s="10" t="s">
        <v>143</v>
      </c>
      <c r="C51" s="10" t="s">
        <v>144</v>
      </c>
      <c r="D51" s="11">
        <v>333000</v>
      </c>
      <c r="E51" s="11">
        <v>333000</v>
      </c>
      <c r="F51" s="11">
        <f>G51+H51</f>
        <v>125814</v>
      </c>
      <c r="G51" s="11">
        <v>0</v>
      </c>
      <c r="H51" s="11">
        <v>125814</v>
      </c>
      <c r="I51" s="11">
        <v>98642</v>
      </c>
      <c r="J51" s="11">
        <v>0</v>
      </c>
      <c r="K51" s="11">
        <f>F51-I51-J51</f>
        <v>27172</v>
      </c>
    </row>
    <row r="52" spans="1:11" s="6" customFormat="1" ht="22.5" x14ac:dyDescent="0.25">
      <c r="A52" s="10" t="s">
        <v>236</v>
      </c>
      <c r="B52" s="10" t="s">
        <v>146</v>
      </c>
      <c r="C52" s="10" t="s">
        <v>147</v>
      </c>
      <c r="D52" s="11">
        <f>D53+D55</f>
        <v>76000</v>
      </c>
      <c r="E52" s="11">
        <f>E53+E55</f>
        <v>76000</v>
      </c>
      <c r="F52" s="11">
        <f>G52+H52</f>
        <v>793584</v>
      </c>
      <c r="G52" s="11">
        <f>G53+G55</f>
        <v>754603</v>
      </c>
      <c r="H52" s="11">
        <f>H53+H55</f>
        <v>38981</v>
      </c>
      <c r="I52" s="11">
        <f>I53+I55</f>
        <v>59735</v>
      </c>
      <c r="J52" s="11">
        <f>J53+J55</f>
        <v>0</v>
      </c>
      <c r="K52" s="11">
        <f>F52-I52-J52</f>
        <v>733849</v>
      </c>
    </row>
    <row r="53" spans="1:11" s="6" customFormat="1" ht="22.5" x14ac:dyDescent="0.25">
      <c r="A53" s="10" t="s">
        <v>237</v>
      </c>
      <c r="B53" s="10" t="s">
        <v>149</v>
      </c>
      <c r="C53" s="10" t="s">
        <v>150</v>
      </c>
      <c r="D53" s="11">
        <f>D54</f>
        <v>76000</v>
      </c>
      <c r="E53" s="11">
        <f>E54</f>
        <v>76000</v>
      </c>
      <c r="F53" s="11">
        <f>G53+H53</f>
        <v>750249</v>
      </c>
      <c r="G53" s="11">
        <f>G54</f>
        <v>712029</v>
      </c>
      <c r="H53" s="11">
        <f>H54</f>
        <v>38220</v>
      </c>
      <c r="I53" s="11">
        <f>I54</f>
        <v>59735</v>
      </c>
      <c r="J53" s="11">
        <f>J54</f>
        <v>0</v>
      </c>
      <c r="K53" s="11">
        <f>F53-I53-J53</f>
        <v>690514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76000</v>
      </c>
      <c r="E54" s="11">
        <v>76000</v>
      </c>
      <c r="F54" s="11">
        <f>G54+H54</f>
        <v>750249</v>
      </c>
      <c r="G54" s="11">
        <v>712029</v>
      </c>
      <c r="H54" s="11">
        <v>38220</v>
      </c>
      <c r="I54" s="11">
        <v>59735</v>
      </c>
      <c r="J54" s="11">
        <v>0</v>
      </c>
      <c r="K54" s="11">
        <f>F54-I54-J54</f>
        <v>690514</v>
      </c>
    </row>
    <row r="55" spans="1:11" s="6" customFormat="1" x14ac:dyDescent="0.25">
      <c r="A55" s="10" t="s">
        <v>238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43335</v>
      </c>
      <c r="G55" s="11">
        <v>42574</v>
      </c>
      <c r="H55" s="11">
        <v>761</v>
      </c>
      <c r="I55" s="11">
        <v>0</v>
      </c>
      <c r="J55" s="11">
        <v>0</v>
      </c>
      <c r="K55" s="11">
        <f>F55-I55-J55</f>
        <v>43335</v>
      </c>
    </row>
    <row r="56" spans="1:11" s="6" customFormat="1" ht="33" x14ac:dyDescent="0.25">
      <c r="A56" s="10" t="s">
        <v>239</v>
      </c>
      <c r="B56" s="10" t="s">
        <v>158</v>
      </c>
      <c r="C56" s="10" t="s">
        <v>159</v>
      </c>
      <c r="D56" s="11">
        <f>+D57</f>
        <v>10000</v>
      </c>
      <c r="E56" s="11">
        <f>+E57</f>
        <v>10000</v>
      </c>
      <c r="F56" s="11">
        <f>G56+H56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F56-I56-J56</f>
        <v>0</v>
      </c>
    </row>
    <row r="57" spans="1:11" s="6" customFormat="1" x14ac:dyDescent="0.25">
      <c r="A57" s="10" t="s">
        <v>240</v>
      </c>
      <c r="B57" s="10" t="s">
        <v>161</v>
      </c>
      <c r="C57" s="10" t="s">
        <v>162</v>
      </c>
      <c r="D57" s="11">
        <v>10000</v>
      </c>
      <c r="E57" s="11">
        <v>10000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241</v>
      </c>
      <c r="B58" s="10" t="s">
        <v>164</v>
      </c>
      <c r="C58" s="10" t="s">
        <v>165</v>
      </c>
      <c r="D58" s="11">
        <f>+D59</f>
        <v>-910700</v>
      </c>
      <c r="E58" s="11">
        <f>+E59</f>
        <v>-3810700</v>
      </c>
      <c r="F58" s="11">
        <f>G58+H58</f>
        <v>-2410304</v>
      </c>
      <c r="G58" s="11">
        <f>+G59</f>
        <v>0</v>
      </c>
      <c r="H58" s="11">
        <f>+H59</f>
        <v>-2410304</v>
      </c>
      <c r="I58" s="11">
        <f>+I59</f>
        <v>-2433711</v>
      </c>
      <c r="J58" s="11">
        <f>+J59</f>
        <v>0</v>
      </c>
      <c r="K58" s="11">
        <f>F58-I58-J58</f>
        <v>23407</v>
      </c>
    </row>
    <row r="59" spans="1:11" s="6" customFormat="1" ht="33" x14ac:dyDescent="0.25">
      <c r="A59" s="10" t="s">
        <v>242</v>
      </c>
      <c r="B59" s="10" t="s">
        <v>167</v>
      </c>
      <c r="C59" s="10" t="s">
        <v>168</v>
      </c>
      <c r="D59" s="11">
        <v>-910700</v>
      </c>
      <c r="E59" s="11">
        <v>-3810700</v>
      </c>
      <c r="F59" s="11">
        <f>G59+H59</f>
        <v>-2410304</v>
      </c>
      <c r="G59" s="11">
        <v>0</v>
      </c>
      <c r="H59" s="11">
        <v>-2410304</v>
      </c>
      <c r="I59" s="11">
        <v>-2433711</v>
      </c>
      <c r="J59" s="11">
        <v>0</v>
      </c>
      <c r="K59" s="11">
        <f>F59-I59-J59</f>
        <v>23407</v>
      </c>
    </row>
    <row r="60" spans="1:11" s="6" customFormat="1" x14ac:dyDescent="0.25">
      <c r="A60" s="10" t="s">
        <v>243</v>
      </c>
      <c r="B60" s="10" t="s">
        <v>173</v>
      </c>
      <c r="C60" s="10" t="s">
        <v>174</v>
      </c>
      <c r="D60" s="11">
        <f>D61</f>
        <v>188000</v>
      </c>
      <c r="E60" s="11">
        <f>E61</f>
        <v>3135000</v>
      </c>
      <c r="F60" s="11">
        <f>G60+H60</f>
        <v>3038486</v>
      </c>
      <c r="G60" s="11">
        <f>G61</f>
        <v>0</v>
      </c>
      <c r="H60" s="11">
        <f>H61</f>
        <v>3038486</v>
      </c>
      <c r="I60" s="11">
        <f>I61</f>
        <v>3038486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244</v>
      </c>
      <c r="B61" s="10" t="s">
        <v>176</v>
      </c>
      <c r="C61" s="10" t="s">
        <v>177</v>
      </c>
      <c r="D61" s="11">
        <f>D62+D65</f>
        <v>188000</v>
      </c>
      <c r="E61" s="11">
        <f>E62+E65</f>
        <v>3135000</v>
      </c>
      <c r="F61" s="11">
        <f>G61+H61</f>
        <v>3038486</v>
      </c>
      <c r="G61" s="11">
        <f>G62+G65</f>
        <v>0</v>
      </c>
      <c r="H61" s="11">
        <f>H62+H65</f>
        <v>3038486</v>
      </c>
      <c r="I61" s="11">
        <f>I62+I65</f>
        <v>3038486</v>
      </c>
      <c r="J61" s="11">
        <f>J62+J65</f>
        <v>0</v>
      </c>
      <c r="K61" s="11">
        <f>F61-I61-J61</f>
        <v>0</v>
      </c>
    </row>
    <row r="62" spans="1:11" s="6" customFormat="1" ht="96" x14ac:dyDescent="0.25">
      <c r="A62" s="10" t="s">
        <v>245</v>
      </c>
      <c r="B62" s="10" t="s">
        <v>179</v>
      </c>
      <c r="C62" s="10" t="s">
        <v>180</v>
      </c>
      <c r="D62" s="11">
        <f>+D63+D64</f>
        <v>28000</v>
      </c>
      <c r="E62" s="11">
        <f>+E63+E64</f>
        <v>2775000</v>
      </c>
      <c r="F62" s="11">
        <f>G62+H62</f>
        <v>2766822</v>
      </c>
      <c r="G62" s="11">
        <f>+G63+G64</f>
        <v>0</v>
      </c>
      <c r="H62" s="11">
        <f>+H63+H64</f>
        <v>2766822</v>
      </c>
      <c r="I62" s="11">
        <f>+I63+I64</f>
        <v>2766822</v>
      </c>
      <c r="J62" s="11">
        <f>+J63+J64</f>
        <v>0</v>
      </c>
      <c r="K62" s="11">
        <f>F62-I62-J62</f>
        <v>0</v>
      </c>
    </row>
    <row r="63" spans="1:11" s="6" customFormat="1" x14ac:dyDescent="0.25">
      <c r="A63" s="10" t="s">
        <v>246</v>
      </c>
      <c r="B63" s="10" t="s">
        <v>185</v>
      </c>
      <c r="C63" s="10" t="s">
        <v>186</v>
      </c>
      <c r="D63" s="11">
        <v>0</v>
      </c>
      <c r="E63" s="11">
        <v>2747000</v>
      </c>
      <c r="F63" s="11">
        <f>G63+H63</f>
        <v>2747000</v>
      </c>
      <c r="G63" s="11">
        <v>0</v>
      </c>
      <c r="H63" s="11">
        <v>2747000</v>
      </c>
      <c r="I63" s="11">
        <v>2747000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247</v>
      </c>
      <c r="B64" s="10" t="s">
        <v>188</v>
      </c>
      <c r="C64" s="10" t="s">
        <v>189</v>
      </c>
      <c r="D64" s="11">
        <v>28000</v>
      </c>
      <c r="E64" s="11">
        <v>28000</v>
      </c>
      <c r="F64" s="11">
        <f>G64+H64</f>
        <v>19822</v>
      </c>
      <c r="G64" s="11">
        <v>0</v>
      </c>
      <c r="H64" s="11">
        <v>19822</v>
      </c>
      <c r="I64" s="11">
        <v>19822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248</v>
      </c>
      <c r="B65" s="10" t="s">
        <v>194</v>
      </c>
      <c r="C65" s="10" t="s">
        <v>195</v>
      </c>
      <c r="D65" s="11">
        <f>+D66+D67+D68</f>
        <v>160000</v>
      </c>
      <c r="E65" s="11">
        <f>+E66+E67+E68</f>
        <v>360000</v>
      </c>
      <c r="F65" s="11">
        <f>G65+H65</f>
        <v>271664</v>
      </c>
      <c r="G65" s="11">
        <f>+G66+G67+G68</f>
        <v>0</v>
      </c>
      <c r="H65" s="11">
        <f>+H66+H67+H68</f>
        <v>271664</v>
      </c>
      <c r="I65" s="11">
        <f>+I66+I67+I68</f>
        <v>271664</v>
      </c>
      <c r="J65" s="11">
        <f>+J66+J67+J68</f>
        <v>0</v>
      </c>
      <c r="K65" s="11">
        <f>F65-I65-J65</f>
        <v>0</v>
      </c>
    </row>
    <row r="66" spans="1:12" s="6" customFormat="1" ht="33" x14ac:dyDescent="0.25">
      <c r="A66" s="10" t="s">
        <v>249</v>
      </c>
      <c r="B66" s="10" t="s">
        <v>197</v>
      </c>
      <c r="C66" s="10" t="s">
        <v>198</v>
      </c>
      <c r="D66" s="11">
        <v>0</v>
      </c>
      <c r="E66" s="11">
        <v>200000</v>
      </c>
      <c r="F66" s="11">
        <f>G66+H66</f>
        <v>200000</v>
      </c>
      <c r="G66" s="11">
        <v>0</v>
      </c>
      <c r="H66" s="11">
        <v>200000</v>
      </c>
      <c r="I66" s="11">
        <v>200000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250</v>
      </c>
      <c r="B67" s="10" t="s">
        <v>200</v>
      </c>
      <c r="C67" s="10" t="s">
        <v>201</v>
      </c>
      <c r="D67" s="11">
        <v>160000</v>
      </c>
      <c r="E67" s="11">
        <v>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251</v>
      </c>
      <c r="B68" s="10" t="s">
        <v>203</v>
      </c>
      <c r="C68" s="10" t="s">
        <v>204</v>
      </c>
      <c r="D68" s="11">
        <v>0</v>
      </c>
      <c r="E68" s="11">
        <v>160000</v>
      </c>
      <c r="F68" s="11">
        <f>G68+H68</f>
        <v>71664</v>
      </c>
      <c r="G68" s="11">
        <v>0</v>
      </c>
      <c r="H68" s="11">
        <v>71664</v>
      </c>
      <c r="I68" s="11">
        <v>71664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214</v>
      </c>
      <c r="B70" s="13"/>
      <c r="C70" s="13"/>
      <c r="D70" s="13"/>
      <c r="E70" s="13" t="s">
        <v>216</v>
      </c>
      <c r="F70" s="13"/>
      <c r="G70" s="13"/>
      <c r="H70" s="13"/>
      <c r="I70" s="13" t="s">
        <v>217</v>
      </c>
      <c r="J70" s="13"/>
      <c r="K70" s="13"/>
      <c r="L70" s="13"/>
    </row>
    <row r="71" spans="1:12" x14ac:dyDescent="0.25">
      <c r="A71" s="3" t="s">
        <v>215</v>
      </c>
      <c r="B71" s="3"/>
      <c r="C71" s="3"/>
      <c r="D71" s="3"/>
      <c r="E71" s="3"/>
      <c r="F71" s="3"/>
      <c r="G71" s="3"/>
      <c r="H71" s="3"/>
      <c r="I71" s="3" t="s">
        <v>218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D23A-06FC-4646-97F1-4F2C86E7CCBA}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253</v>
      </c>
      <c r="C11" s="10" t="s">
        <v>21</v>
      </c>
      <c r="D11" s="11">
        <f>D12+D17+D22</f>
        <v>3342700</v>
      </c>
      <c r="E11" s="11">
        <f>E12+E17+E22</f>
        <v>6687950</v>
      </c>
      <c r="F11" s="11">
        <f>G11+H11</f>
        <v>3731537</v>
      </c>
      <c r="G11" s="11">
        <f>G12+G17+G22</f>
        <v>0</v>
      </c>
      <c r="H11" s="11">
        <f>H12+H17+H22</f>
        <v>3731537</v>
      </c>
      <c r="I11" s="11">
        <f>I12+I17+I22</f>
        <v>3731537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910700</v>
      </c>
      <c r="E12" s="11">
        <f>+E13</f>
        <v>3810700</v>
      </c>
      <c r="F12" s="11">
        <f>G12+H12</f>
        <v>2433711</v>
      </c>
      <c r="G12" s="11">
        <f>+G13</f>
        <v>0</v>
      </c>
      <c r="H12" s="11">
        <f>+H13</f>
        <v>2433711</v>
      </c>
      <c r="I12" s="11">
        <f>+I13</f>
        <v>2433711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254</v>
      </c>
      <c r="B13" s="10" t="s">
        <v>122</v>
      </c>
      <c r="C13" s="10" t="s">
        <v>123</v>
      </c>
      <c r="D13" s="11">
        <f>+D14</f>
        <v>910700</v>
      </c>
      <c r="E13" s="11">
        <f>+E14</f>
        <v>3810700</v>
      </c>
      <c r="F13" s="11">
        <f>G13+H13</f>
        <v>2433711</v>
      </c>
      <c r="G13" s="11">
        <f>+G14</f>
        <v>0</v>
      </c>
      <c r="H13" s="11">
        <f>+H14</f>
        <v>2433711</v>
      </c>
      <c r="I13" s="11">
        <f>+I14</f>
        <v>2433711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137</v>
      </c>
      <c r="C14" s="10" t="s">
        <v>138</v>
      </c>
      <c r="D14" s="11">
        <f>+D15</f>
        <v>910700</v>
      </c>
      <c r="E14" s="11">
        <f>+E15</f>
        <v>3810700</v>
      </c>
      <c r="F14" s="11">
        <f>G14+H14</f>
        <v>2433711</v>
      </c>
      <c r="G14" s="11">
        <f>+G15</f>
        <v>0</v>
      </c>
      <c r="H14" s="11">
        <f>+H15</f>
        <v>2433711</v>
      </c>
      <c r="I14" s="11">
        <f>+I15</f>
        <v>2433711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255</v>
      </c>
      <c r="B15" s="10" t="s">
        <v>164</v>
      </c>
      <c r="C15" s="10" t="s">
        <v>165</v>
      </c>
      <c r="D15" s="11">
        <f>+D16</f>
        <v>910700</v>
      </c>
      <c r="E15" s="11">
        <f>+E16</f>
        <v>3810700</v>
      </c>
      <c r="F15" s="11">
        <f>G15+H15</f>
        <v>2433711</v>
      </c>
      <c r="G15" s="11">
        <f>+G16</f>
        <v>0</v>
      </c>
      <c r="H15" s="11">
        <f>+H16</f>
        <v>2433711</v>
      </c>
      <c r="I15" s="11">
        <f>+I16</f>
        <v>2433711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256</v>
      </c>
      <c r="B16" s="10" t="s">
        <v>170</v>
      </c>
      <c r="C16" s="10" t="s">
        <v>171</v>
      </c>
      <c r="D16" s="11">
        <v>910700</v>
      </c>
      <c r="E16" s="11">
        <v>3810700</v>
      </c>
      <c r="F16" s="11">
        <f>G16+H16</f>
        <v>2433711</v>
      </c>
      <c r="G16" s="11">
        <v>0</v>
      </c>
      <c r="H16" s="11">
        <v>2433711</v>
      </c>
      <c r="I16" s="11">
        <v>2433711</v>
      </c>
      <c r="J16" s="11">
        <v>0</v>
      </c>
      <c r="K16" s="11">
        <f>F16-I16-J16</f>
        <v>0</v>
      </c>
    </row>
    <row r="17" spans="1:12" s="6" customFormat="1" x14ac:dyDescent="0.25">
      <c r="A17" s="10" t="s">
        <v>94</v>
      </c>
      <c r="B17" s="10" t="s">
        <v>173</v>
      </c>
      <c r="C17" s="10" t="s">
        <v>174</v>
      </c>
      <c r="D17" s="11">
        <f>D18</f>
        <v>2432000</v>
      </c>
      <c r="E17" s="11">
        <f>E18</f>
        <v>2436000</v>
      </c>
      <c r="F17" s="11">
        <f>G17+H17</f>
        <v>1297826</v>
      </c>
      <c r="G17" s="11">
        <f>G18</f>
        <v>0</v>
      </c>
      <c r="H17" s="11">
        <f>H18</f>
        <v>1297826</v>
      </c>
      <c r="I17" s="11">
        <f>I18</f>
        <v>1297826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97</v>
      </c>
      <c r="B18" s="10" t="s">
        <v>176</v>
      </c>
      <c r="C18" s="10" t="s">
        <v>177</v>
      </c>
      <c r="D18" s="11">
        <f>D19</f>
        <v>2432000</v>
      </c>
      <c r="E18" s="11">
        <f>E19</f>
        <v>2436000</v>
      </c>
      <c r="F18" s="11">
        <f>G18+H18</f>
        <v>1297826</v>
      </c>
      <c r="G18" s="11">
        <f>G19</f>
        <v>0</v>
      </c>
      <c r="H18" s="11">
        <f>H19</f>
        <v>1297826</v>
      </c>
      <c r="I18" s="11">
        <f>I19</f>
        <v>1297826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257</v>
      </c>
      <c r="B19" s="10" t="s">
        <v>179</v>
      </c>
      <c r="C19" s="10" t="s">
        <v>180</v>
      </c>
      <c r="D19" s="11">
        <f>+D20+D21</f>
        <v>2432000</v>
      </c>
      <c r="E19" s="11">
        <f>+E20+E21</f>
        <v>2436000</v>
      </c>
      <c r="F19" s="11">
        <f>G19+H19</f>
        <v>1297826</v>
      </c>
      <c r="G19" s="11">
        <f>+G20+G21</f>
        <v>0</v>
      </c>
      <c r="H19" s="11">
        <f>+H20+H21</f>
        <v>1297826</v>
      </c>
      <c r="I19" s="11">
        <f>+I20+I21</f>
        <v>1297826</v>
      </c>
      <c r="J19" s="11">
        <f>+J20+J21</f>
        <v>0</v>
      </c>
      <c r="K19" s="11">
        <f>F19-I19-J19</f>
        <v>0</v>
      </c>
    </row>
    <row r="20" spans="1:12" s="6" customFormat="1" ht="33" x14ac:dyDescent="0.25">
      <c r="A20" s="10" t="s">
        <v>121</v>
      </c>
      <c r="B20" s="10" t="s">
        <v>182</v>
      </c>
      <c r="C20" s="10" t="s">
        <v>183</v>
      </c>
      <c r="D20" s="11">
        <v>0</v>
      </c>
      <c r="E20" s="11">
        <v>4000</v>
      </c>
      <c r="F20" s="11">
        <f>G20+H20</f>
        <v>3696</v>
      </c>
      <c r="G20" s="11">
        <v>0</v>
      </c>
      <c r="H20" s="11">
        <v>3696</v>
      </c>
      <c r="I20" s="11">
        <v>3696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258</v>
      </c>
      <c r="B21" s="10" t="s">
        <v>191</v>
      </c>
      <c r="C21" s="10" t="s">
        <v>192</v>
      </c>
      <c r="D21" s="11">
        <v>2432000</v>
      </c>
      <c r="E21" s="11">
        <v>2432000</v>
      </c>
      <c r="F21" s="11">
        <f>G21+H21</f>
        <v>1294130</v>
      </c>
      <c r="G21" s="11">
        <v>0</v>
      </c>
      <c r="H21" s="11">
        <v>1294130</v>
      </c>
      <c r="I21" s="11">
        <v>1294130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184</v>
      </c>
      <c r="B22" s="10" t="s">
        <v>206</v>
      </c>
      <c r="C22" s="10" t="s">
        <v>207</v>
      </c>
      <c r="D22" s="11">
        <f>D23</f>
        <v>0</v>
      </c>
      <c r="E22" s="11">
        <f>E23</f>
        <v>441250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259</v>
      </c>
      <c r="B23" s="10" t="s">
        <v>209</v>
      </c>
      <c r="C23" s="10" t="s">
        <v>210</v>
      </c>
      <c r="D23" s="11">
        <f>D24</f>
        <v>0</v>
      </c>
      <c r="E23" s="11">
        <f>E24</f>
        <v>441250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260</v>
      </c>
      <c r="B24" s="10" t="s">
        <v>212</v>
      </c>
      <c r="C24" s="10" t="s">
        <v>213</v>
      </c>
      <c r="D24" s="11">
        <v>0</v>
      </c>
      <c r="E24" s="11">
        <v>441250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214</v>
      </c>
      <c r="B26" s="13"/>
      <c r="C26" s="13"/>
      <c r="D26" s="13"/>
      <c r="E26" s="13" t="s">
        <v>216</v>
      </c>
      <c r="F26" s="13"/>
      <c r="G26" s="13"/>
      <c r="H26" s="13"/>
      <c r="I26" s="13" t="s">
        <v>217</v>
      </c>
      <c r="J26" s="13"/>
      <c r="K26" s="13"/>
      <c r="L26" s="13"/>
    </row>
    <row r="27" spans="1:12" x14ac:dyDescent="0.25">
      <c r="A27" s="3" t="s">
        <v>215</v>
      </c>
      <c r="B27" s="3"/>
      <c r="C27" s="3"/>
      <c r="D27" s="3"/>
      <c r="E27" s="3"/>
      <c r="F27" s="3"/>
      <c r="G27" s="3"/>
      <c r="H27" s="3"/>
      <c r="I27" s="3" t="s">
        <v>218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2021-03-02T09:45:50Z</dcterms:created>
  <dcterms:modified xsi:type="dcterms:W3CDTF">2021-03-02T09:46:06Z</dcterms:modified>
</cp:coreProperties>
</file>