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A91841C7-590B-4618-A5BE-5572110FEB28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D27" i="3"/>
  <c r="E27" i="3"/>
  <c r="G27" i="3"/>
  <c r="F27" i="3" s="1"/>
  <c r="K27" i="3" s="1"/>
  <c r="H27" i="3"/>
  <c r="I27" i="3"/>
  <c r="J27" i="3"/>
  <c r="F28" i="3"/>
  <c r="K28" i="3"/>
  <c r="F29" i="3"/>
  <c r="K29" i="3"/>
  <c r="D31" i="3"/>
  <c r="D30" i="3" s="1"/>
  <c r="E31" i="3"/>
  <c r="E30" i="3" s="1"/>
  <c r="G31" i="3"/>
  <c r="F31" i="3" s="1"/>
  <c r="K31" i="3" s="1"/>
  <c r="H31" i="3"/>
  <c r="H30" i="3" s="1"/>
  <c r="I31" i="3"/>
  <c r="I30" i="3" s="1"/>
  <c r="J31" i="3"/>
  <c r="J30" i="3" s="1"/>
  <c r="F32" i="3"/>
  <c r="K32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H47" i="2"/>
  <c r="H46" i="2" s="1"/>
  <c r="H45" i="2" s="1"/>
  <c r="I47" i="2"/>
  <c r="I46" i="2" s="1"/>
  <c r="I45" i="2" s="1"/>
  <c r="J47" i="2"/>
  <c r="J46" i="2" s="1"/>
  <c r="J45" i="2" s="1"/>
  <c r="K47" i="2"/>
  <c r="F48" i="2"/>
  <c r="K48" i="2" s="1"/>
  <c r="D50" i="2"/>
  <c r="D49" i="2" s="1"/>
  <c r="E50" i="2"/>
  <c r="G50" i="2"/>
  <c r="H50" i="2"/>
  <c r="F50" i="2" s="1"/>
  <c r="I50" i="2"/>
  <c r="I49" i="2" s="1"/>
  <c r="J50" i="2"/>
  <c r="F51" i="2"/>
  <c r="K51" i="2"/>
  <c r="F52" i="2"/>
  <c r="K52" i="2" s="1"/>
  <c r="D54" i="2"/>
  <c r="D53" i="2" s="1"/>
  <c r="E54" i="2"/>
  <c r="E53" i="2" s="1"/>
  <c r="G54" i="2"/>
  <c r="G53" i="2" s="1"/>
  <c r="H54" i="2"/>
  <c r="F54" i="2" s="1"/>
  <c r="I54" i="2"/>
  <c r="I53" i="2" s="1"/>
  <c r="J54" i="2"/>
  <c r="J53" i="2" s="1"/>
  <c r="F55" i="2"/>
  <c r="K55" i="2"/>
  <c r="F56" i="2"/>
  <c r="K56" i="2" s="1"/>
  <c r="D57" i="2"/>
  <c r="E57" i="2"/>
  <c r="G57" i="2"/>
  <c r="H57" i="2"/>
  <c r="F57" i="2" s="1"/>
  <c r="I57" i="2"/>
  <c r="J57" i="2"/>
  <c r="F58" i="2"/>
  <c r="K58" i="2"/>
  <c r="D61" i="2"/>
  <c r="D60" i="2" s="1"/>
  <c r="D59" i="2" s="1"/>
  <c r="E61" i="2"/>
  <c r="E60" i="2" s="1"/>
  <c r="E59" i="2" s="1"/>
  <c r="G61" i="2"/>
  <c r="F61" i="2" s="1"/>
  <c r="H61" i="2"/>
  <c r="H60" i="2" s="1"/>
  <c r="H59" i="2" s="1"/>
  <c r="I61" i="2"/>
  <c r="I60" i="2" s="1"/>
  <c r="I59" i="2" s="1"/>
  <c r="J61" i="2"/>
  <c r="J60" i="2" s="1"/>
  <c r="J59" i="2" s="1"/>
  <c r="K61" i="2"/>
  <c r="F62" i="2"/>
  <c r="K62" i="2" s="1"/>
  <c r="F63" i="2"/>
  <c r="K63" i="2"/>
  <c r="D64" i="2"/>
  <c r="E64" i="2"/>
  <c r="G64" i="2"/>
  <c r="F64" i="2" s="1"/>
  <c r="H64" i="2"/>
  <c r="I64" i="2"/>
  <c r="J64" i="2"/>
  <c r="K64" i="2"/>
  <c r="F65" i="2"/>
  <c r="K65" i="2" s="1"/>
  <c r="D17" i="1"/>
  <c r="D16" i="1" s="1"/>
  <c r="D15" i="1" s="1"/>
  <c r="E17" i="1"/>
  <c r="G17" i="1"/>
  <c r="F17" i="1" s="1"/>
  <c r="H17" i="1"/>
  <c r="H16" i="1" s="1"/>
  <c r="H15" i="1" s="1"/>
  <c r="I17" i="1"/>
  <c r="I16" i="1" s="1"/>
  <c r="I15" i="1" s="1"/>
  <c r="J17" i="1"/>
  <c r="J16" i="1" s="1"/>
  <c r="J15" i="1" s="1"/>
  <c r="K17" i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E34" i="1"/>
  <c r="G34" i="1"/>
  <c r="F34" i="1" s="1"/>
  <c r="H34" i="1"/>
  <c r="H33" i="1" s="1"/>
  <c r="I34" i="1"/>
  <c r="J34" i="1"/>
  <c r="K34" i="1"/>
  <c r="F35" i="1"/>
  <c r="K35" i="1" s="1"/>
  <c r="F36" i="1"/>
  <c r="K36" i="1"/>
  <c r="F37" i="1"/>
  <c r="K37" i="1" s="1"/>
  <c r="E38" i="1"/>
  <c r="D39" i="1"/>
  <c r="D38" i="1" s="1"/>
  <c r="E39" i="1"/>
  <c r="F39" i="1"/>
  <c r="K39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E42" i="1"/>
  <c r="I42" i="1"/>
  <c r="J42" i="1"/>
  <c r="D43" i="1"/>
  <c r="D42" i="1" s="1"/>
  <c r="E43" i="1"/>
  <c r="F43" i="1"/>
  <c r="G43" i="1"/>
  <c r="G42" i="1" s="1"/>
  <c r="F42" i="1" s="1"/>
  <c r="K42" i="1" s="1"/>
  <c r="H43" i="1"/>
  <c r="H42" i="1" s="1"/>
  <c r="I43" i="1"/>
  <c r="J43" i="1"/>
  <c r="F44" i="1"/>
  <c r="K44" i="1"/>
  <c r="D48" i="1"/>
  <c r="D47" i="1" s="1"/>
  <c r="D46" i="1" s="1"/>
  <c r="E48" i="1"/>
  <c r="E47" i="1" s="1"/>
  <c r="E46" i="1" s="1"/>
  <c r="G48" i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J50" i="1"/>
  <c r="D51" i="1"/>
  <c r="E51" i="1"/>
  <c r="F51" i="1"/>
  <c r="G51" i="1"/>
  <c r="G50" i="1" s="1"/>
  <c r="H51" i="1"/>
  <c r="I51" i="1"/>
  <c r="J51" i="1"/>
  <c r="F52" i="1"/>
  <c r="K52" i="1"/>
  <c r="F53" i="1"/>
  <c r="K53" i="1" s="1"/>
  <c r="F54" i="1"/>
  <c r="J54" i="1"/>
  <c r="D55" i="1"/>
  <c r="D54" i="1" s="1"/>
  <c r="E55" i="1"/>
  <c r="E54" i="1" s="1"/>
  <c r="F55" i="1"/>
  <c r="G55" i="1"/>
  <c r="G54" i="1" s="1"/>
  <c r="H55" i="1"/>
  <c r="H54" i="1" s="1"/>
  <c r="I55" i="1"/>
  <c r="I54" i="1" s="1"/>
  <c r="I50" i="1" s="1"/>
  <c r="J55" i="1"/>
  <c r="F56" i="1"/>
  <c r="K56" i="1"/>
  <c r="F57" i="1"/>
  <c r="K57" i="1" s="1"/>
  <c r="F58" i="1"/>
  <c r="K58" i="1"/>
  <c r="F59" i="1"/>
  <c r="K59" i="1" s="1"/>
  <c r="E60" i="1"/>
  <c r="I60" i="1"/>
  <c r="J60" i="1"/>
  <c r="D61" i="1"/>
  <c r="D60" i="1" s="1"/>
  <c r="E61" i="1"/>
  <c r="F61" i="1"/>
  <c r="G61" i="1"/>
  <c r="G60" i="1" s="1"/>
  <c r="F60" i="1" s="1"/>
  <c r="K60" i="1" s="1"/>
  <c r="H61" i="1"/>
  <c r="H60" i="1" s="1"/>
  <c r="I61" i="1"/>
  <c r="J61" i="1"/>
  <c r="F62" i="1"/>
  <c r="K62" i="1"/>
  <c r="D64" i="1"/>
  <c r="D63" i="1" s="1"/>
  <c r="E64" i="1"/>
  <c r="E63" i="1" s="1"/>
  <c r="G64" i="1"/>
  <c r="H64" i="1"/>
  <c r="H63" i="1" s="1"/>
  <c r="I64" i="1"/>
  <c r="I63" i="1" s="1"/>
  <c r="J64" i="1"/>
  <c r="J63" i="1" s="1"/>
  <c r="F65" i="1"/>
  <c r="K65" i="1" s="1"/>
  <c r="I67" i="1"/>
  <c r="I66" i="1" s="1"/>
  <c r="J67" i="1"/>
  <c r="J66" i="1" s="1"/>
  <c r="D68" i="1"/>
  <c r="E68" i="1"/>
  <c r="E67" i="1" s="1"/>
  <c r="E66" i="1" s="1"/>
  <c r="F68" i="1"/>
  <c r="G68" i="1"/>
  <c r="G67" i="1" s="1"/>
  <c r="G66" i="1" s="1"/>
  <c r="H68" i="1"/>
  <c r="I68" i="1"/>
  <c r="J68" i="1"/>
  <c r="F69" i="1"/>
  <c r="K69" i="1"/>
  <c r="F70" i="1"/>
  <c r="K70" i="1" s="1"/>
  <c r="F71" i="1"/>
  <c r="K71" i="1"/>
  <c r="D72" i="1"/>
  <c r="E72" i="1"/>
  <c r="G72" i="1"/>
  <c r="H72" i="1"/>
  <c r="I72" i="1"/>
  <c r="J72" i="1"/>
  <c r="F73" i="1"/>
  <c r="K73" i="1" s="1"/>
  <c r="F74" i="1"/>
  <c r="K74" i="1"/>
  <c r="F75" i="1"/>
  <c r="K75" i="1" s="1"/>
  <c r="E76" i="1"/>
  <c r="I76" i="1"/>
  <c r="J76" i="1"/>
  <c r="D77" i="1"/>
  <c r="D76" i="1" s="1"/>
  <c r="E77" i="1"/>
  <c r="G77" i="1"/>
  <c r="G76" i="1" s="1"/>
  <c r="F76" i="1" s="1"/>
  <c r="K76" i="1" s="1"/>
  <c r="H77" i="1"/>
  <c r="H76" i="1" s="1"/>
  <c r="I77" i="1"/>
  <c r="J77" i="1"/>
  <c r="F78" i="1"/>
  <c r="K78" i="1"/>
  <c r="J11" i="3" l="1"/>
  <c r="E11" i="3"/>
  <c r="I11" i="3"/>
  <c r="D11" i="3"/>
  <c r="H11" i="3"/>
  <c r="G30" i="3"/>
  <c r="F30" i="3" s="1"/>
  <c r="K30" i="3" s="1"/>
  <c r="G20" i="3"/>
  <c r="F20" i="3" s="1"/>
  <c r="K20" i="3" s="1"/>
  <c r="G14" i="3"/>
  <c r="G24" i="3"/>
  <c r="G17" i="3"/>
  <c r="F17" i="3" s="1"/>
  <c r="K17" i="3" s="1"/>
  <c r="E49" i="2"/>
  <c r="G46" i="2"/>
  <c r="K57" i="2"/>
  <c r="K50" i="2"/>
  <c r="E44" i="2"/>
  <c r="K42" i="2"/>
  <c r="H32" i="2"/>
  <c r="H13" i="2" s="1"/>
  <c r="G14" i="2"/>
  <c r="F15" i="2"/>
  <c r="K15" i="2" s="1"/>
  <c r="G60" i="2"/>
  <c r="K54" i="2"/>
  <c r="G49" i="2"/>
  <c r="I44" i="2"/>
  <c r="D44" i="2"/>
  <c r="J13" i="2"/>
  <c r="E13" i="2"/>
  <c r="E12" i="2" s="1"/>
  <c r="E11" i="2" s="1"/>
  <c r="J49" i="2"/>
  <c r="J44" i="2" s="1"/>
  <c r="J32" i="2"/>
  <c r="E32" i="2"/>
  <c r="I13" i="2"/>
  <c r="I12" i="2" s="1"/>
  <c r="I11" i="2" s="1"/>
  <c r="D13" i="2"/>
  <c r="D12" i="2" s="1"/>
  <c r="D11" i="2" s="1"/>
  <c r="G32" i="2"/>
  <c r="F32" i="2" s="1"/>
  <c r="K32" i="2" s="1"/>
  <c r="G23" i="2"/>
  <c r="H53" i="2"/>
  <c r="F53" i="2" s="1"/>
  <c r="K53" i="2" s="1"/>
  <c r="H37" i="2"/>
  <c r="F37" i="2" s="1"/>
  <c r="K37" i="2" s="1"/>
  <c r="F16" i="2"/>
  <c r="K16" i="2" s="1"/>
  <c r="H41" i="2"/>
  <c r="F41" i="2" s="1"/>
  <c r="K41" i="2" s="1"/>
  <c r="E50" i="1"/>
  <c r="K51" i="1"/>
  <c r="F48" i="1"/>
  <c r="K48" i="1" s="1"/>
  <c r="G33" i="1"/>
  <c r="F33" i="1" s="1"/>
  <c r="H14" i="1"/>
  <c r="K68" i="1"/>
  <c r="F64" i="1"/>
  <c r="K64" i="1" s="1"/>
  <c r="F77" i="1"/>
  <c r="K77" i="1" s="1"/>
  <c r="G63" i="1"/>
  <c r="F63" i="1" s="1"/>
  <c r="K63" i="1" s="1"/>
  <c r="K61" i="1"/>
  <c r="J45" i="1"/>
  <c r="E45" i="1"/>
  <c r="G47" i="1"/>
  <c r="K43" i="1"/>
  <c r="J33" i="1"/>
  <c r="E33" i="1"/>
  <c r="G24" i="1"/>
  <c r="G16" i="1"/>
  <c r="K54" i="1"/>
  <c r="F72" i="1"/>
  <c r="K72" i="1" s="1"/>
  <c r="H67" i="1"/>
  <c r="H66" i="1" s="1"/>
  <c r="F66" i="1" s="1"/>
  <c r="K66" i="1" s="1"/>
  <c r="D67" i="1"/>
  <c r="D66" i="1" s="1"/>
  <c r="K55" i="1"/>
  <c r="H50" i="1"/>
  <c r="F50" i="1" s="1"/>
  <c r="K50" i="1" s="1"/>
  <c r="D50" i="1"/>
  <c r="D45" i="1" s="1"/>
  <c r="I45" i="1"/>
  <c r="F38" i="1"/>
  <c r="K38" i="1" s="1"/>
  <c r="I33" i="1"/>
  <c r="I14" i="1" s="1"/>
  <c r="I13" i="1" s="1"/>
  <c r="D33" i="1"/>
  <c r="D14" i="1" s="1"/>
  <c r="D13" i="1" s="1"/>
  <c r="J14" i="1"/>
  <c r="J13" i="1" s="1"/>
  <c r="E16" i="1"/>
  <c r="E15" i="1" s="1"/>
  <c r="F14" i="3" l="1"/>
  <c r="K14" i="3" s="1"/>
  <c r="G13" i="3"/>
  <c r="F24" i="3"/>
  <c r="K24" i="3" s="1"/>
  <c r="G23" i="3"/>
  <c r="F23" i="3" s="1"/>
  <c r="K23" i="3" s="1"/>
  <c r="F46" i="2"/>
  <c r="K46" i="2" s="1"/>
  <c r="G45" i="2"/>
  <c r="H49" i="2"/>
  <c r="H44" i="2" s="1"/>
  <c r="H12" i="2" s="1"/>
  <c r="H11" i="2" s="1"/>
  <c r="F23" i="2"/>
  <c r="K23" i="2" s="1"/>
  <c r="G22" i="2"/>
  <c r="F22" i="2" s="1"/>
  <c r="K22" i="2" s="1"/>
  <c r="J12" i="2"/>
  <c r="J11" i="2" s="1"/>
  <c r="F49" i="2"/>
  <c r="K49" i="2" s="1"/>
  <c r="G13" i="2"/>
  <c r="F14" i="2"/>
  <c r="K14" i="2" s="1"/>
  <c r="F60" i="2"/>
  <c r="K60" i="2" s="1"/>
  <c r="G59" i="2"/>
  <c r="F59" i="2" s="1"/>
  <c r="K59" i="2" s="1"/>
  <c r="I11" i="1"/>
  <c r="I12" i="1"/>
  <c r="D11" i="1"/>
  <c r="D12" i="1"/>
  <c r="F24" i="1"/>
  <c r="K24" i="1" s="1"/>
  <c r="G23" i="1"/>
  <c r="F23" i="1" s="1"/>
  <c r="K23" i="1" s="1"/>
  <c r="F67" i="1"/>
  <c r="K67" i="1" s="1"/>
  <c r="E14" i="1"/>
  <c r="E13" i="1" s="1"/>
  <c r="H13" i="1"/>
  <c r="H45" i="1"/>
  <c r="F47" i="1"/>
  <c r="K47" i="1" s="1"/>
  <c r="G46" i="1"/>
  <c r="J11" i="1"/>
  <c r="J12" i="1"/>
  <c r="F16" i="1"/>
  <c r="K16" i="1" s="1"/>
  <c r="G15" i="1"/>
  <c r="K33" i="1"/>
  <c r="F13" i="3" l="1"/>
  <c r="K13" i="3" s="1"/>
  <c r="G12" i="3"/>
  <c r="F45" i="2"/>
  <c r="K45" i="2" s="1"/>
  <c r="G44" i="2"/>
  <c r="F44" i="2" s="1"/>
  <c r="K44" i="2" s="1"/>
  <c r="G12" i="2"/>
  <c r="F13" i="2"/>
  <c r="K13" i="2" s="1"/>
  <c r="F15" i="1"/>
  <c r="K15" i="1" s="1"/>
  <c r="G14" i="1"/>
  <c r="F46" i="1"/>
  <c r="K46" i="1" s="1"/>
  <c r="G45" i="1"/>
  <c r="F45" i="1" s="1"/>
  <c r="K45" i="1" s="1"/>
  <c r="E11" i="1"/>
  <c r="E12" i="1"/>
  <c r="H11" i="1"/>
  <c r="H12" i="1"/>
  <c r="F12" i="3" l="1"/>
  <c r="K12" i="3" s="1"/>
  <c r="G11" i="3"/>
  <c r="F11" i="3" s="1"/>
  <c r="K11" i="3" s="1"/>
  <c r="G11" i="2"/>
  <c r="F11" i="2" s="1"/>
  <c r="K11" i="2" s="1"/>
  <c r="F12" i="2"/>
  <c r="K12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<sst xmlns="http://schemas.openxmlformats.org/spreadsheetml/2006/main" count="507" uniqueCount="266">
  <si>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</si>
  <si>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</si>
  <si>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</si>
  <si>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</si>
  <si>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</si>
  <si>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</si>
  <si>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</si>
  <si>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</si>
  <si>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</si>
  <si>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</si>
  <si>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</si>
  <si>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</si>
  <si>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</si>
  <si>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</si>
  <si>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</si>
  <si>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</si>
  <si>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</si>
  <si>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</si>
  <si>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</si>
  <si>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</si>
  <si>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</si>
  <si>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</si>
  <si>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</si>
  <si>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</si>
  <si>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</si>
  <si>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</si>
  <si>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</si>
  <si>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</si>
  <si>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</si>
  <si>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</si>
  <si>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</si>
  <si>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</si>
  <si>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</si>
  <si>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</si>
  <si>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</si>
  <si>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</si>
  <si>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</si>
  <si>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</si>
  <si>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</si>
  <si>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</si>
  <si>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</si>
  <si>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</si>
  <si>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</si>
  <si>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</si>
  <si>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</si>
  <si>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</si>
  <si>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</si>
  <si>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</si>
  <si>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</si>
  <si>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</si>
  <si>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</si>
  <si>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</si>
  <si>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</si>
  <si>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</si>
  <si>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</si>
  <si>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</si>
  <si>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</si>
  <si>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</si>
  <si>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</si>
  <si>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</si>
  <si>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</si>
  <si>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</si>
  <si>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</si>
  <si>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</si>
  <si>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</si>
  <si>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</si>
  <si>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</si>
  <si>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</si>
  <si>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</si>
  <si>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</si>
  <si>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</si>
  <si>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</si>
  <si>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</si>
  <si>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</si>
  <si>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</si>
  <si>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</si>
  <si>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</si>
  <si>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</si>
  <si>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</si>
  <si>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</si>
  <si>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</si>
  <si>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</si>
  <si>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</si>
  <si>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</si>
  <si>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</si>
  <si>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</si>
  <si>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</si>
  <si>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</si>
  <si>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</si>
  <si>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</si>
  <si>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</si>
  <si>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</si>
  <si>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</si>
  <si>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</si>
  <si>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</si>
  <si>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</si>
  <si>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</si>
  <si>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</si>
  <si>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</si>
  <si>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</si>
  <si>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</si>
  <si>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</si>
  <si>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</si>
  <si>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</si>
  <si>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</si>
  <si>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</si>
  <si>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</si>
  <si>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</si>
  <si>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</si>
  <si>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</si>
  <si>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</si>
  <si>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</si>
  <si>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</si>
  <si>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</si>
  <si>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</si>
  <si>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</si>
  <si>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</si>
  <si>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</si>
  <si>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</si>
  <si>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</si>
  <si>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</si>
  <si>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</si>
  <si>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</si>
  <si>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</si>
  <si>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</si>
  <si>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</si>
  <si>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</si>
  <si>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</si>
  <si>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</si>
  <si>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</si>
  <si>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</si>
  <si>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</si>
  <si>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</si>
  <si>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</si>
  <si>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</si>
  <si>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</si>
  <si>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</si>
  <si>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</si>
  <si>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</si>
  <si>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</si>
  <si>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</si>
  <si>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</si>
  <si>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</si>
  <si>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</si>
  <si>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</si>
  <si>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</si>
  <si>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</si>
  <si>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</si>
  <si>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</si>
  <si>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</si>
  <si>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</si>
  <si>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</si>
  <si>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</si>
  <si>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</si>
  <si>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</si>
  <si>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</si>
  <si>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</si>
  <si>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</si>
  <si>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</si>
  <si>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</si>
  <si>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</si>
  <si>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</si>
  <si>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</si>
  <si>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</si>
  <si>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</si>
  <si>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</si>
  <si>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</si>
  <si>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</si>
  <si>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</si>
  <si>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</si>
  <si>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</si>
  <si>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</si>
  <si>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</si>
  <si>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</si>
  <si>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</si>
  <si>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</si>
  <si>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</si>
  <si>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</si>
  <si>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</si>
  <si>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</si>
  <si>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</si>
  <si>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</si>
  <si>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</si>
  <si>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</si>
  <si>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</si>
  <si>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</si>
  <si>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</si>
  <si>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</si>
  <si>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</si>
  <si>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</si>
  <si>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</si>
  <si>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</si>
  <si>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</si>
  <si>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</si>
  <si>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</si>
  <si>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</si>
  <si>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</si>
  <si>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</si>
  <si>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</si>
  <si>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</si>
  <si>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</si>
  <si>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</si>
  <si>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</si>
  <si>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</si>
  <si>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</si>
  <si>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</si>
  <si>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</si>
  <si>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</si>
  <si>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</si>
  <si>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</si>
  <si>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</si>
  <si>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227</t>
  </si>
  <si>
    <t>Sume alocate din sumele obţinute în urma scoaterii la licitaţie a certificatelor de emisii de gaze cu efect de seră pentru finanţarea proiectelor de investiţii</t>
  </si>
  <si>
    <t>43.02.44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</si>
  <si>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</si>
  <si>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</si>
  <si>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</si>
  <si>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</si>
  <si>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</si>
  <si>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</si>
  <si>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</si>
  <si>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</si>
  <si>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</si>
  <si>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</si>
  <si>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</si>
  <si>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</si>
  <si>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</si>
  <si>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</si>
  <si>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</si>
  <si>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</si>
  <si>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</si>
  <si>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</si>
  <si>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</si>
  <si>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</si>
  <si>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</si>
  <si>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</si>
  <si>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</si>
  <si>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</si>
  <si>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</si>
  <si>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</si>
  <si>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</si>
  <si>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</si>
  <si>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</si>
  <si>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78</t>
  </si>
  <si>
    <t>82</t>
  </si>
  <si>
    <t>83</t>
  </si>
  <si>
    <t>88</t>
  </si>
  <si>
    <t>99</t>
  </si>
  <si>
    <t>Transferuri voluntare,  altele decat subventiile (cod 37.02.01+37.02.50)</t>
  </si>
  <si>
    <t>37.02</t>
  </si>
  <si>
    <t>101</t>
  </si>
  <si>
    <t>116</t>
  </si>
  <si>
    <t>118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</si>
  <si>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</si>
  <si>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</si>
  <si>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</si>
  <si>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</si>
  <si>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</si>
  <si>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</si>
  <si>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</si>
  <si>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</si>
  <si>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89</t>
  </si>
  <si>
    <t>92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</si>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</sst>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D13+D60+D63+D66+D76</f>
        <v>9228900</v>
      </c>
      <c r="E11" s="11">
        <f>E13+E60+E63+E66+E76</f>
        <v>8181400</v>
      </c>
      <c r="F11" s="11">
        <f>G11+H11</f>
        <v>5161498</v>
      </c>
      <c r="G11" s="11">
        <f>G13+G60+G63+G66+G76</f>
        <v>1650178</v>
      </c>
      <c r="H11" s="11">
        <f>H13+H60+H63+H66+H76</f>
        <v>3511320</v>
      </c>
      <c r="I11" s="11">
        <f>I13+I60+I63+I66+I76</f>
        <v>3539288</v>
      </c>
      <c r="J11" s="11">
        <f>J13+J60+J63+J66+J76</f>
        <v>0</v>
      </c>
      <c r="K11" s="11">
        <f>F11-I11-J11</f>
        <v>1622210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D13-D34+D60</f>
        <v>2574400</v>
      </c>
      <c r="E12" s="11">
        <f>E13-E34+E60</f>
        <v>2241900</v>
      </c>
      <c r="F12" s="11">
        <f>G12+H12</f>
        <v>3024642</v>
      </c>
      <c r="G12" s="11">
        <f>G13-G34+G60</f>
        <v>1650178</v>
      </c>
      <c r="H12" s="11">
        <f>H13-H34+H60</f>
        <v>1374464</v>
      </c>
      <c r="I12" s="11">
        <f>I13-I34+I60</f>
        <v>1294385</v>
      </c>
      <c r="J12" s="11">
        <f>J13-J34+J60</f>
        <v>0</v>
      </c>
      <c r="K12" s="11">
        <f>F12-I12-J12</f>
        <v>1730257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5508400</v>
      </c>
      <c r="E13" s="11">
        <f>E14+E45</f>
        <v>4482900</v>
      </c>
      <c r="F13" s="11">
        <f>G13+H13</f>
        <v>4775602</v>
      </c>
      <c r="G13" s="11">
        <f>G14+G45</f>
        <v>1650178</v>
      </c>
      <c r="H13" s="11">
        <f>H14+H45</f>
        <v>3125424</v>
      </c>
      <c r="I13" s="11">
        <f>I14+I45</f>
        <v>3046385</v>
      </c>
      <c r="J13" s="11">
        <f>J14+J45</f>
        <v>0</v>
      </c>
      <c r="K13" s="11">
        <f>F13-I13-J13</f>
        <v>1729217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5193400</v>
      </c>
      <c r="E14" s="11">
        <f>E15+E23+E33+E42</f>
        <v>4215300</v>
      </c>
      <c r="F14" s="11">
        <f>G14+H14</f>
        <v>3770527</v>
      </c>
      <c r="G14" s="11">
        <f>G15+G23+G33+G42</f>
        <v>870253</v>
      </c>
      <c r="H14" s="11">
        <f>H15+H23+H33+H42</f>
        <v>2900274</v>
      </c>
      <c r="I14" s="11">
        <f>I15+I23+I33+I42</f>
        <v>2810889</v>
      </c>
      <c r="J14" s="11">
        <f>J15+J23+J33+J42</f>
        <v>0</v>
      </c>
      <c r="K14" s="11">
        <f>F14-I14-J14</f>
        <v>959638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989000</v>
      </c>
      <c r="E15" s="11">
        <f>+E16</f>
        <v>842000</v>
      </c>
      <c r="F15" s="11">
        <f>G15+H15</f>
        <v>755500</v>
      </c>
      <c r="G15" s="11">
        <f>+G16</f>
        <v>0</v>
      </c>
      <c r="H15" s="11">
        <f>+H16</f>
        <v>755500</v>
      </c>
      <c r="I15" s="11">
        <f>+I16</f>
        <v>755499</v>
      </c>
      <c r="J15" s="11">
        <f>+J16</f>
        <v>0</v>
      </c>
      <c r="K15" s="11">
        <f>F15-I15-J15</f>
        <v>1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989000</v>
      </c>
      <c r="E16" s="11">
        <f>E17+E19</f>
        <v>842000</v>
      </c>
      <c r="F16" s="11">
        <f>G16+H16</f>
        <v>755500</v>
      </c>
      <c r="G16" s="11">
        <f>G17+G19</f>
        <v>0</v>
      </c>
      <c r="H16" s="11">
        <f>H17+H19</f>
        <v>755500</v>
      </c>
      <c r="I16" s="11">
        <f>I17+I19</f>
        <v>755499</v>
      </c>
      <c r="J16" s="11">
        <f>J17+J19</f>
        <v>0</v>
      </c>
      <c r="K16" s="11">
        <f>F16-I16-J16</f>
        <v>1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3000</v>
      </c>
      <c r="F17" s="11">
        <f>G17+H17</f>
        <v>250</v>
      </c>
      <c r="G17" s="11">
        <f>+G18</f>
        <v>0</v>
      </c>
      <c r="H17" s="11">
        <f>+H18</f>
        <v>250</v>
      </c>
      <c r="I17" s="11">
        <f>+I18</f>
        <v>249</v>
      </c>
      <c r="J17" s="11">
        <f>+J18</f>
        <v>0</v>
      </c>
      <c r="K17" s="11">
        <f>F17-I17-J17</f>
        <v>1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3000</v>
      </c>
      <c r="F18" s="11">
        <f>G18+H18</f>
        <v>250</v>
      </c>
      <c r="G18" s="11">
        <v>0</v>
      </c>
      <c r="H18" s="11">
        <v>250</v>
      </c>
      <c r="I18" s="11">
        <v>249</v>
      </c>
      <c r="J18" s="11">
        <v>0</v>
      </c>
      <c r="K18" s="11">
        <f>F18-I18-J18</f>
        <v>1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985000</v>
      </c>
      <c r="E19" s="11">
        <f>E20+E21+E22</f>
        <v>839000</v>
      </c>
      <c r="F19" s="11">
        <f>G19+H19</f>
        <v>755250</v>
      </c>
      <c r="G19" s="11">
        <f>G20+G21+G22</f>
        <v>0</v>
      </c>
      <c r="H19" s="11">
        <f>H20+H21+H22</f>
        <v>755250</v>
      </c>
      <c r="I19" s="11">
        <f>I20+I21+I22</f>
        <v>755250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378000</v>
      </c>
      <c r="E20" s="11">
        <v>282000</v>
      </c>
      <c r="F20" s="11">
        <f>G20+H20</f>
        <v>286131</v>
      </c>
      <c r="G20" s="11">
        <v>0</v>
      </c>
      <c r="H20" s="11">
        <v>286131</v>
      </c>
      <c r="I20" s="11">
        <v>286131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207000</v>
      </c>
      <c r="E21" s="11">
        <v>157000</v>
      </c>
      <c r="F21" s="11">
        <f>G21+H21</f>
        <v>152623</v>
      </c>
      <c r="G21" s="11">
        <v>0</v>
      </c>
      <c r="H21" s="11">
        <v>152623</v>
      </c>
      <c r="I21" s="11">
        <v>152623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400000</v>
      </c>
      <c r="E22" s="11">
        <v>400000</v>
      </c>
      <c r="F22" s="11">
        <f>G22+H22</f>
        <v>316496</v>
      </c>
      <c r="G22" s="11">
        <v>0</v>
      </c>
      <c r="H22" s="11">
        <v>316496</v>
      </c>
      <c r="I22" s="11">
        <v>316496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990000</v>
      </c>
      <c r="E23" s="11">
        <f>E24</f>
        <v>883500</v>
      </c>
      <c r="F23" s="11">
        <f>G23+H23</f>
        <v>984872</v>
      </c>
      <c r="G23" s="11">
        <f>G24</f>
        <v>702347</v>
      </c>
      <c r="H23" s="11">
        <f>H24</f>
        <v>282525</v>
      </c>
      <c r="I23" s="11">
        <f>I24</f>
        <v>219826</v>
      </c>
      <c r="J23" s="11">
        <f>J24</f>
        <v>0</v>
      </c>
      <c r="K23" s="11">
        <f>F23-I23-J23</f>
        <v>765046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990000</v>
      </c>
      <c r="E24" s="11">
        <f>E25+E28+E32</f>
        <v>883500</v>
      </c>
      <c r="F24" s="11">
        <f>G24+H24</f>
        <v>984872</v>
      </c>
      <c r="G24" s="11">
        <f>G25+G28+G32</f>
        <v>702347</v>
      </c>
      <c r="H24" s="11">
        <f>H25+H28+H32</f>
        <v>282525</v>
      </c>
      <c r="I24" s="11">
        <f>I25+I28+I32</f>
        <v>219826</v>
      </c>
      <c r="J24" s="11">
        <f>J25+J28+J32</f>
        <v>0</v>
      </c>
      <c r="K24" s="11">
        <f>F24-I24-J24</f>
        <v>765046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108000</v>
      </c>
      <c r="E25" s="11">
        <f>E26+E27</f>
        <v>81000</v>
      </c>
      <c r="F25" s="11">
        <f>G25+H25</f>
        <v>107014</v>
      </c>
      <c r="G25" s="11">
        <f>G26+G27</f>
        <v>79344</v>
      </c>
      <c r="H25" s="11">
        <f>H26+H27</f>
        <v>27670</v>
      </c>
      <c r="I25" s="11">
        <f>I26+I27</f>
        <v>26363</v>
      </c>
      <c r="J25" s="11">
        <f>J26+J27</f>
        <v>0</v>
      </c>
      <c r="K25" s="11">
        <f>F25-I25-J25</f>
        <v>80651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100000</v>
      </c>
      <c r="E26" s="11">
        <v>75000</v>
      </c>
      <c r="F26" s="11">
        <f>G26+H26</f>
        <v>99030</v>
      </c>
      <c r="G26" s="11">
        <v>77989</v>
      </c>
      <c r="H26" s="11">
        <v>21041</v>
      </c>
      <c r="I26" s="11">
        <v>22530</v>
      </c>
      <c r="J26" s="11">
        <v>0</v>
      </c>
      <c r="K26" s="11">
        <f>F26-I26-J26</f>
        <v>76500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8000</v>
      </c>
      <c r="E27" s="11">
        <v>6000</v>
      </c>
      <c r="F27" s="11">
        <f>G27+H27</f>
        <v>7984</v>
      </c>
      <c r="G27" s="11">
        <v>1355</v>
      </c>
      <c r="H27" s="11">
        <v>6629</v>
      </c>
      <c r="I27" s="11">
        <v>3833</v>
      </c>
      <c r="J27" s="11">
        <v>0</v>
      </c>
      <c r="K27" s="11">
        <f>F27-I27-J27</f>
        <v>4151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876000</v>
      </c>
      <c r="E28" s="11">
        <f>E29+E30+E31</f>
        <v>797500</v>
      </c>
      <c r="F28" s="11">
        <f>G28+H28</f>
        <v>869858</v>
      </c>
      <c r="G28" s="11">
        <f>G29+G30+G31</f>
        <v>623003</v>
      </c>
      <c r="H28" s="11">
        <f>H29+H30+H31</f>
        <v>246855</v>
      </c>
      <c r="I28" s="11">
        <f>I29+I30+I31</f>
        <v>188580</v>
      </c>
      <c r="J28" s="11">
        <f>J29+J30+J31</f>
        <v>0</v>
      </c>
      <c r="K28" s="11">
        <f>F28-I28-J28</f>
        <v>681278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150000</v>
      </c>
      <c r="E29" s="11">
        <v>123000</v>
      </c>
      <c r="F29" s="11">
        <f>G29+H29</f>
        <v>148313</v>
      </c>
      <c r="G29" s="11">
        <v>114247</v>
      </c>
      <c r="H29" s="11">
        <v>34066</v>
      </c>
      <c r="I29" s="11">
        <v>33356</v>
      </c>
      <c r="J29" s="11">
        <v>0</v>
      </c>
      <c r="K29" s="11">
        <f>F29-I29-J29</f>
        <v>114957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6000</v>
      </c>
      <c r="E30" s="11">
        <v>4500</v>
      </c>
      <c r="F30" s="11">
        <f>G30+H30</f>
        <v>7139</v>
      </c>
      <c r="G30" s="11">
        <v>1442</v>
      </c>
      <c r="H30" s="11">
        <v>5697</v>
      </c>
      <c r="I30" s="11">
        <v>5364</v>
      </c>
      <c r="J30" s="11">
        <v>0</v>
      </c>
      <c r="K30" s="11">
        <f>F30-I30-J30</f>
        <v>1775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720000</v>
      </c>
      <c r="E31" s="11">
        <v>670000</v>
      </c>
      <c r="F31" s="11">
        <f>G31+H31</f>
        <v>714406</v>
      </c>
      <c r="G31" s="11">
        <v>507314</v>
      </c>
      <c r="H31" s="11">
        <v>207092</v>
      </c>
      <c r="I31" s="11">
        <v>149860</v>
      </c>
      <c r="J31" s="11">
        <v>0</v>
      </c>
      <c r="K31" s="11">
        <f>F31-I31-J31</f>
        <v>564546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6000</v>
      </c>
      <c r="E32" s="11">
        <v>5000</v>
      </c>
      <c r="F32" s="11">
        <f>G32+H32</f>
        <v>8000</v>
      </c>
      <c r="G32" s="11">
        <v>0</v>
      </c>
      <c r="H32" s="11">
        <v>8000</v>
      </c>
      <c r="I32" s="11">
        <v>4883</v>
      </c>
      <c r="J32" s="11">
        <v>0</v>
      </c>
      <c r="K32" s="11">
        <f>F32-I32-J32</f>
        <v>3117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3174400</v>
      </c>
      <c r="E33" s="11">
        <f>E34+E38</f>
        <v>2456800</v>
      </c>
      <c r="F33" s="11">
        <f>G33+H33</f>
        <v>1990155</v>
      </c>
      <c r="G33" s="11">
        <f>G34+G38</f>
        <v>145592</v>
      </c>
      <c r="H33" s="11">
        <f>H34+H38</f>
        <v>1844563</v>
      </c>
      <c r="I33" s="11">
        <f>I34+I38</f>
        <v>1804443</v>
      </c>
      <c r="J33" s="11">
        <f>J34+J38</f>
        <v>0</v>
      </c>
      <c r="K33" s="11">
        <f>F33-I33-J33</f>
        <v>185712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2934000</v>
      </c>
      <c r="E34" s="11">
        <f>+E35+E36+E37</f>
        <v>2241000</v>
      </c>
      <c r="F34" s="11">
        <f>G34+H34</f>
        <v>1752000</v>
      </c>
      <c r="G34" s="11">
        <f>+G35+G36+G37</f>
        <v>0</v>
      </c>
      <c r="H34" s="11">
        <f>+H35+H36+H37</f>
        <v>1752000</v>
      </c>
      <c r="I34" s="11">
        <f>+I35+I36+I37</f>
        <v>1752000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1164000</v>
      </c>
      <c r="E35" s="11">
        <v>874000</v>
      </c>
      <c r="F35" s="11">
        <f>G35+H35</f>
        <v>734000</v>
      </c>
      <c r="G35" s="11">
        <v>0</v>
      </c>
      <c r="H35" s="11">
        <v>734000</v>
      </c>
      <c r="I35" s="11">
        <v>734000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9000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1760000</v>
      </c>
      <c r="E37" s="11">
        <v>1358000</v>
      </c>
      <c r="F37" s="11">
        <f>G37+H37</f>
        <v>1018000</v>
      </c>
      <c r="G37" s="11">
        <v>0</v>
      </c>
      <c r="H37" s="11">
        <v>1018000</v>
      </c>
      <c r="I37" s="11">
        <v>1018000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240400</v>
      </c>
      <c r="E38" s="11">
        <f>E39</f>
        <v>215800</v>
      </c>
      <c r="F38" s="11">
        <f>G38+H38</f>
        <v>238155</v>
      </c>
      <c r="G38" s="11">
        <f>G39</f>
        <v>145592</v>
      </c>
      <c r="H38" s="11">
        <f>H39</f>
        <v>92563</v>
      </c>
      <c r="I38" s="11">
        <f>I39</f>
        <v>52443</v>
      </c>
      <c r="J38" s="11">
        <f>J39</f>
        <v>0</v>
      </c>
      <c r="K38" s="11">
        <f>F38-I38-J38</f>
        <v>185712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240400</v>
      </c>
      <c r="E39" s="11">
        <f>E40+E41</f>
        <v>215800</v>
      </c>
      <c r="F39" s="11">
        <f>G39+H39</f>
        <v>238155</v>
      </c>
      <c r="G39" s="11">
        <f>G40+G41</f>
        <v>145592</v>
      </c>
      <c r="H39" s="11">
        <f>H40+H41</f>
        <v>92563</v>
      </c>
      <c r="I39" s="11">
        <f>I40+I41</f>
        <v>52443</v>
      </c>
      <c r="J39" s="11">
        <f>J40+J41</f>
        <v>0</v>
      </c>
      <c r="K39" s="11">
        <f>F39-I39-J39</f>
        <v>185712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222000</v>
      </c>
      <c r="E40" s="11">
        <v>202000</v>
      </c>
      <c r="F40" s="11">
        <f>G40+H40</f>
        <v>218953</v>
      </c>
      <c r="G40" s="11">
        <v>138442</v>
      </c>
      <c r="H40" s="11">
        <v>80511</v>
      </c>
      <c r="I40" s="11">
        <v>44296</v>
      </c>
      <c r="J40" s="11">
        <v>0</v>
      </c>
      <c r="K40" s="11">
        <f>F40-I40-J40</f>
        <v>174657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18400</v>
      </c>
      <c r="E41" s="11">
        <v>13800</v>
      </c>
      <c r="F41" s="11">
        <f>G41+H41</f>
        <v>19202</v>
      </c>
      <c r="G41" s="11">
        <v>7150</v>
      </c>
      <c r="H41" s="11">
        <v>12052</v>
      </c>
      <c r="I41" s="11">
        <v>8147</v>
      </c>
      <c r="J41" s="11">
        <v>0</v>
      </c>
      <c r="K41" s="11">
        <f>F41-I41-J41</f>
        <v>11055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40000</v>
      </c>
      <c r="E42" s="11">
        <f>E43</f>
        <v>33000</v>
      </c>
      <c r="F42" s="11">
        <f>G42+H42</f>
        <v>40000</v>
      </c>
      <c r="G42" s="11">
        <f>G43</f>
        <v>22314</v>
      </c>
      <c r="H42" s="11">
        <f>H43</f>
        <v>17686</v>
      </c>
      <c r="I42" s="11">
        <f>I43</f>
        <v>31121</v>
      </c>
      <c r="J42" s="11">
        <f>J43</f>
        <v>0</v>
      </c>
      <c r="K42" s="11">
        <f>F42-I42-J42</f>
        <v>8879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40000</v>
      </c>
      <c r="E43" s="11">
        <f>E44</f>
        <v>33000</v>
      </c>
      <c r="F43" s="11">
        <f>G43+H43</f>
        <v>40000</v>
      </c>
      <c r="G43" s="11">
        <f>G44</f>
        <v>22314</v>
      </c>
      <c r="H43" s="11">
        <f>H44</f>
        <v>17686</v>
      </c>
      <c r="I43" s="11">
        <f>I44</f>
        <v>31121</v>
      </c>
      <c r="J43" s="11">
        <f>J44</f>
        <v>0</v>
      </c>
      <c r="K43" s="11">
        <f>F43-I43-J43</f>
        <v>8879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40000</v>
      </c>
      <c r="E44" s="11">
        <v>33000</v>
      </c>
      <c r="F44" s="11">
        <f>G44+H44</f>
        <v>40000</v>
      </c>
      <c r="G44" s="11">
        <v>22314</v>
      </c>
      <c r="H44" s="11">
        <v>17686</v>
      </c>
      <c r="I44" s="11">
        <v>31121</v>
      </c>
      <c r="J44" s="11">
        <v>0</v>
      </c>
      <c r="K44" s="11">
        <f>F44-I44-J44</f>
        <v>8879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315000</v>
      </c>
      <c r="E45" s="11">
        <f>E46+E50</f>
        <v>267600</v>
      </c>
      <c r="F45" s="11">
        <f>G45+H45</f>
        <v>1005075</v>
      </c>
      <c r="G45" s="11">
        <f>G46+G50</f>
        <v>779925</v>
      </c>
      <c r="H45" s="11">
        <f>H46+H50</f>
        <v>225150</v>
      </c>
      <c r="I45" s="11">
        <f>I46+I50</f>
        <v>235496</v>
      </c>
      <c r="J45" s="11">
        <f>J46+J50</f>
        <v>0</v>
      </c>
      <c r="K45" s="11">
        <f>F45-I45-J45</f>
        <v>769579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74000</v>
      </c>
      <c r="E46" s="11">
        <f>E47</f>
        <v>67000</v>
      </c>
      <c r="F46" s="11">
        <f>G46+H46</f>
        <v>70665</v>
      </c>
      <c r="G46" s="11">
        <f>G47</f>
        <v>34798</v>
      </c>
      <c r="H46" s="11">
        <f>H47</f>
        <v>35867</v>
      </c>
      <c r="I46" s="11">
        <f>I47</f>
        <v>46072</v>
      </c>
      <c r="J46" s="11">
        <f>J47</f>
        <v>0</v>
      </c>
      <c r="K46" s="11">
        <f>F46-I46-J46</f>
        <v>24593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74000</v>
      </c>
      <c r="E47" s="11">
        <f>+E48</f>
        <v>67000</v>
      </c>
      <c r="F47" s="11">
        <f>G47+H47</f>
        <v>70665</v>
      </c>
      <c r="G47" s="11">
        <f>+G48</f>
        <v>34798</v>
      </c>
      <c r="H47" s="11">
        <f>+H48</f>
        <v>35867</v>
      </c>
      <c r="I47" s="11">
        <f>+I48</f>
        <v>46072</v>
      </c>
      <c r="J47" s="11">
        <f>+J48</f>
        <v>0</v>
      </c>
      <c r="K47" s="11">
        <f>F47-I47-J47</f>
        <v>24593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74000</v>
      </c>
      <c r="E48" s="11">
        <f>+E49</f>
        <v>67000</v>
      </c>
      <c r="F48" s="11">
        <f>G48+H48</f>
        <v>70665</v>
      </c>
      <c r="G48" s="11">
        <f>+G49</f>
        <v>34798</v>
      </c>
      <c r="H48" s="11">
        <f>+H49</f>
        <v>35867</v>
      </c>
      <c r="I48" s="11">
        <f>+I49</f>
        <v>46072</v>
      </c>
      <c r="J48" s="11">
        <f>+J49</f>
        <v>0</v>
      </c>
      <c r="K48" s="11">
        <f>F48-I48-J48</f>
        <v>24593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74000</v>
      </c>
      <c r="E49" s="11">
        <v>67000</v>
      </c>
      <c r="F49" s="11">
        <f>G49+H49</f>
        <v>70665</v>
      </c>
      <c r="G49" s="11">
        <v>34798</v>
      </c>
      <c r="H49" s="11">
        <v>35867</v>
      </c>
      <c r="I49" s="11">
        <v>46072</v>
      </c>
      <c r="J49" s="11">
        <v>0</v>
      </c>
      <c r="K49" s="11">
        <f>F49-I49-J49</f>
        <v>24593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</f>
        <v>241000</v>
      </c>
      <c r="E50" s="11">
        <f>E51+E54</f>
        <v>200600</v>
      </c>
      <c r="F50" s="11">
        <f>G50+H50</f>
        <v>934410</v>
      </c>
      <c r="G50" s="11">
        <f>G51+G54</f>
        <v>745127</v>
      </c>
      <c r="H50" s="11">
        <f>H51+H54</f>
        <v>189283</v>
      </c>
      <c r="I50" s="11">
        <f>I51+I54</f>
        <v>189424</v>
      </c>
      <c r="J50" s="11">
        <f>J51+J54</f>
        <v>0</v>
      </c>
      <c r="K50" s="11">
        <f>F50-I50-J50</f>
        <v>744986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168000</v>
      </c>
      <c r="E51" s="11">
        <f>E52+E53</f>
        <v>145600</v>
      </c>
      <c r="F51" s="11">
        <f>G51+H51</f>
        <v>186455</v>
      </c>
      <c r="G51" s="11">
        <f>G52+G53</f>
        <v>27172</v>
      </c>
      <c r="H51" s="11">
        <f>H52+H53</f>
        <v>159283</v>
      </c>
      <c r="I51" s="11">
        <f>I52+I53</f>
        <v>128941</v>
      </c>
      <c r="J51" s="11">
        <f>J52+J53</f>
        <v>0</v>
      </c>
      <c r="K51" s="11">
        <f>F51-I51-J51</f>
        <v>57514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112000</v>
      </c>
      <c r="E52" s="11">
        <v>98600</v>
      </c>
      <c r="F52" s="11">
        <f>G52+H52</f>
        <v>104573</v>
      </c>
      <c r="G52" s="11">
        <v>0</v>
      </c>
      <c r="H52" s="11">
        <v>104573</v>
      </c>
      <c r="I52" s="11">
        <v>77367</v>
      </c>
      <c r="J52" s="11">
        <v>0</v>
      </c>
      <c r="K52" s="11">
        <f>F52-I52-J52</f>
        <v>27206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56000</v>
      </c>
      <c r="E53" s="11">
        <v>47000</v>
      </c>
      <c r="F53" s="11">
        <f>G53+H53</f>
        <v>81882</v>
      </c>
      <c r="G53" s="11">
        <v>27172</v>
      </c>
      <c r="H53" s="11">
        <v>54710</v>
      </c>
      <c r="I53" s="11">
        <v>51574</v>
      </c>
      <c r="J53" s="11">
        <v>0</v>
      </c>
      <c r="K53" s="11">
        <f>F53-I53-J53</f>
        <v>30308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73000</v>
      </c>
      <c r="E54" s="11">
        <f>E55+E57</f>
        <v>55000</v>
      </c>
      <c r="F54" s="11">
        <f>G54+H54</f>
        <v>747955</v>
      </c>
      <c r="G54" s="11">
        <f>G55+G57</f>
        <v>717955</v>
      </c>
      <c r="H54" s="11">
        <f>H55+H57</f>
        <v>30000</v>
      </c>
      <c r="I54" s="11">
        <f>I55+I57</f>
        <v>60483</v>
      </c>
      <c r="J54" s="11">
        <f>J55+J57</f>
        <v>0</v>
      </c>
      <c r="K54" s="11">
        <f>F54-I54-J54</f>
        <v>687472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73000</v>
      </c>
      <c r="E55" s="11">
        <f>E56</f>
        <v>55000</v>
      </c>
      <c r="F55" s="11">
        <f>G55+H55</f>
        <v>720514</v>
      </c>
      <c r="G55" s="11">
        <f>G56</f>
        <v>690514</v>
      </c>
      <c r="H55" s="11">
        <f>H56</f>
        <v>30000</v>
      </c>
      <c r="I55" s="11">
        <f>I56</f>
        <v>60483</v>
      </c>
      <c r="J55" s="11">
        <f>J56</f>
        <v>0</v>
      </c>
      <c r="K55" s="11">
        <f>F55-I55-J55</f>
        <v>660031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73000</v>
      </c>
      <c r="E56" s="11">
        <v>55000</v>
      </c>
      <c r="F56" s="11">
        <f>G56+H56</f>
        <v>720514</v>
      </c>
      <c r="G56" s="11">
        <v>690514</v>
      </c>
      <c r="H56" s="11">
        <v>30000</v>
      </c>
      <c r="I56" s="11">
        <v>60483</v>
      </c>
      <c r="J56" s="11">
        <v>0</v>
      </c>
      <c r="K56" s="11">
        <f>F56-I56-J56</f>
        <v>660031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27441</v>
      </c>
      <c r="G57" s="11">
        <v>27441</v>
      </c>
      <c r="H57" s="11">
        <v>0</v>
      </c>
      <c r="I57" s="11">
        <v>0</v>
      </c>
      <c r="J57" s="11">
        <v>0</v>
      </c>
      <c r="K57" s="11">
        <f>F57-I57-J57</f>
        <v>27441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-1639500</v>
      </c>
      <c r="E58" s="11">
        <v>-1639500</v>
      </c>
      <c r="F58" s="11">
        <f>G58+H58</f>
        <v>-534824</v>
      </c>
      <c r="G58" s="11">
        <v>0</v>
      </c>
      <c r="H58" s="11">
        <v>-534824</v>
      </c>
      <c r="I58" s="11">
        <v>-534824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1639500</v>
      </c>
      <c r="E59" s="11">
        <v>1639500</v>
      </c>
      <c r="F59" s="11">
        <f>G59+H59</f>
        <v>534824</v>
      </c>
      <c r="G59" s="11">
        <v>0</v>
      </c>
      <c r="H59" s="11">
        <v>534824</v>
      </c>
      <c r="I59" s="11">
        <v>534824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f>D61</f>
        <v>0</v>
      </c>
      <c r="E60" s="11">
        <f>E61</f>
        <v>0</v>
      </c>
      <c r="F60" s="11">
        <f>G60+H60</f>
        <v>1040</v>
      </c>
      <c r="G60" s="11">
        <f>G61</f>
        <v>0</v>
      </c>
      <c r="H60" s="11">
        <f>H61</f>
        <v>1040</v>
      </c>
      <c r="I60" s="11">
        <f>I61</f>
        <v>0</v>
      </c>
      <c r="J60" s="11">
        <f>J61</f>
        <v>0</v>
      </c>
      <c r="K60" s="11">
        <f>F60-I60-J60</f>
        <v>1040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f>D62</f>
        <v>0</v>
      </c>
      <c r="E61" s="11">
        <f>E62</f>
        <v>0</v>
      </c>
      <c r="F61" s="11">
        <f>G61+H61</f>
        <v>1040</v>
      </c>
      <c r="G61" s="11">
        <f>G62</f>
        <v>0</v>
      </c>
      <c r="H61" s="11">
        <f>H62</f>
        <v>1040</v>
      </c>
      <c r="I61" s="11">
        <f>I62</f>
        <v>0</v>
      </c>
      <c r="J61" s="11">
        <f>J62</f>
        <v>0</v>
      </c>
      <c r="K61" s="11">
        <f>F61-I61-J61</f>
        <v>1040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0</v>
      </c>
      <c r="F62" s="11">
        <f>G62+H62</f>
        <v>1040</v>
      </c>
      <c r="G62" s="11">
        <v>0</v>
      </c>
      <c r="H62" s="11">
        <v>1040</v>
      </c>
      <c r="I62" s="11">
        <v>0</v>
      </c>
      <c r="J62" s="11">
        <v>0</v>
      </c>
      <c r="K62" s="11">
        <f>F62-I62-J62</f>
        <v>1040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700000</v>
      </c>
      <c r="E63" s="11">
        <f>E64</f>
        <v>700000</v>
      </c>
      <c r="F63" s="11">
        <f>G63+H63</f>
        <v>253500</v>
      </c>
      <c r="G63" s="11">
        <f>G64</f>
        <v>0</v>
      </c>
      <c r="H63" s="11">
        <f>H64</f>
        <v>253500</v>
      </c>
      <c r="I63" s="11">
        <f>I64</f>
        <v>253500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700000</v>
      </c>
      <c r="E64" s="11">
        <f>+E65</f>
        <v>700000</v>
      </c>
      <c r="F64" s="11">
        <f>G64+H64</f>
        <v>253500</v>
      </c>
      <c r="G64" s="11">
        <f>+G65</f>
        <v>0</v>
      </c>
      <c r="H64" s="11">
        <f>+H65</f>
        <v>253500</v>
      </c>
      <c r="I64" s="11">
        <f>+I65</f>
        <v>253500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700000</v>
      </c>
      <c r="E65" s="11">
        <v>700000</v>
      </c>
      <c r="F65" s="11">
        <f>G65+H65</f>
        <v>253500</v>
      </c>
      <c r="G65" s="11">
        <v>0</v>
      </c>
      <c r="H65" s="11">
        <v>253500</v>
      </c>
      <c r="I65" s="11">
        <v>253500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2565500</v>
      </c>
      <c r="E66" s="11">
        <f>E67</f>
        <v>2543500</v>
      </c>
      <c r="F66" s="11">
        <f>G66+H66</f>
        <v>131356</v>
      </c>
      <c r="G66" s="11">
        <f>G67</f>
        <v>0</v>
      </c>
      <c r="H66" s="11">
        <f>H67</f>
        <v>131356</v>
      </c>
      <c r="I66" s="11">
        <f>I67</f>
        <v>158304</v>
      </c>
      <c r="J66" s="11">
        <f>J67</f>
        <v>0</v>
      </c>
      <c r="K66" s="11">
        <f>F66-I66-J66</f>
        <v>-26948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D68+D72</f>
        <v>2565500</v>
      </c>
      <c r="E67" s="11">
        <f>E68+E72</f>
        <v>2543500</v>
      </c>
      <c r="F67" s="11">
        <f>G67+H67</f>
        <v>131356</v>
      </c>
      <c r="G67" s="11">
        <f>G68+G72</f>
        <v>0</v>
      </c>
      <c r="H67" s="11">
        <f>H68+H72</f>
        <v>131356</v>
      </c>
      <c r="I67" s="11">
        <f>I68+I72</f>
        <v>158304</v>
      </c>
      <c r="J67" s="11">
        <f>J68+J72</f>
        <v>0</v>
      </c>
      <c r="K67" s="11">
        <f>F67-I67-J67</f>
        <v>-26948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</f>
        <v>1746500</v>
      </c>
      <c r="E68" s="11">
        <f>+E69+E70+E71</f>
        <v>1724500</v>
      </c>
      <c r="F68" s="11">
        <f>G68+H68</f>
        <v>28103</v>
      </c>
      <c r="G68" s="11">
        <f>+G69+G70+G71</f>
        <v>0</v>
      </c>
      <c r="H68" s="11">
        <f>+H69+H70+H71</f>
        <v>28103</v>
      </c>
      <c r="I68" s="11">
        <f>+I69+I70+I71</f>
        <v>28103</v>
      </c>
      <c r="J68" s="11">
        <f>+J69+J70+J71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501000</v>
      </c>
      <c r="E69" s="11">
        <v>501000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25000</v>
      </c>
      <c r="E70" s="11">
        <v>3000</v>
      </c>
      <c r="F70" s="11">
        <f>G70+H70</f>
        <v>3008</v>
      </c>
      <c r="G70" s="11">
        <v>0</v>
      </c>
      <c r="H70" s="11">
        <v>3008</v>
      </c>
      <c r="I70" s="11">
        <v>3008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1220500</v>
      </c>
      <c r="E71" s="11">
        <v>1220500</v>
      </c>
      <c r="F71" s="11">
        <f>G71+H71</f>
        <v>25095</v>
      </c>
      <c r="G71" s="11">
        <v>0</v>
      </c>
      <c r="H71" s="11">
        <v>25095</v>
      </c>
      <c r="I71" s="11">
        <v>25095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+D73+D74+D75</f>
        <v>819000</v>
      </c>
      <c r="E72" s="11">
        <f>+E73+E74+E75</f>
        <v>819000</v>
      </c>
      <c r="F72" s="11">
        <f>G72+H72</f>
        <v>103253</v>
      </c>
      <c r="G72" s="11">
        <f>+G73+G74+G75</f>
        <v>0</v>
      </c>
      <c r="H72" s="11">
        <f>+H73+H74+H75</f>
        <v>103253</v>
      </c>
      <c r="I72" s="11">
        <f>+I73+I74+I75</f>
        <v>130201</v>
      </c>
      <c r="J72" s="11">
        <f>+J73+J74+J75</f>
        <v>0</v>
      </c>
      <c r="K72" s="11">
        <f>F72-I72-J72</f>
        <v>-26948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75000</v>
      </c>
      <c r="E73" s="11">
        <v>75000</v>
      </c>
      <c r="F73" s="11">
        <f>G73+H73</f>
        <v>0</v>
      </c>
      <c r="G73" s="11">
        <v>0</v>
      </c>
      <c r="H73" s="11">
        <v>0</v>
      </c>
      <c r="I73" s="11">
        <v>26948</v>
      </c>
      <c r="J73" s="11">
        <v>0</v>
      </c>
      <c r="K73" s="11">
        <f>F73-I73-J73</f>
        <v>-26948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265000</v>
      </c>
      <c r="E74" s="11">
        <v>265000</v>
      </c>
      <c r="F74" s="11">
        <f>G74+H74</f>
        <v>103253</v>
      </c>
      <c r="G74" s="11">
        <v>0</v>
      </c>
      <c r="H74" s="11">
        <v>103253</v>
      </c>
      <c r="I74" s="11">
        <v>103253</v>
      </c>
      <c r="J74" s="11">
        <v>0</v>
      </c>
      <c r="K74" s="11">
        <f>F74-I74-J74</f>
        <v>0</v>
      </c>
    </row>
    <row r="75" spans="1:12" s="6" customFormat="1" ht="43.5" x14ac:dyDescent="0.25">
      <c r="A75" s="10" t="s">
        <v>211</v>
      </c>
      <c r="B75" s="10" t="s">
        <v>212</v>
      </c>
      <c r="C75" s="10" t="s">
        <v>213</v>
      </c>
      <c r="D75" s="11">
        <v>479000</v>
      </c>
      <c r="E75" s="11">
        <v>479000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</f>
        <v>455000</v>
      </c>
      <c r="E76" s="11">
        <f>+E77</f>
        <v>455000</v>
      </c>
      <c r="F76" s="11">
        <f>G76+H76</f>
        <v>0</v>
      </c>
      <c r="G76" s="11">
        <f>+G77</f>
        <v>0</v>
      </c>
      <c r="H76" s="11">
        <f>+H77</f>
        <v>0</v>
      </c>
      <c r="I76" s="11">
        <f>+I77</f>
        <v>81099</v>
      </c>
      <c r="J76" s="11">
        <f>+J77</f>
        <v>0</v>
      </c>
      <c r="K76" s="11">
        <f>F76-I76-J76</f>
        <v>-81099</v>
      </c>
    </row>
    <row r="77" spans="1:12" s="6" customFormat="1" ht="33" x14ac:dyDescent="0.25">
      <c r="A77" s="10" t="s">
        <v>217</v>
      </c>
      <c r="B77" s="10" t="s">
        <v>218</v>
      </c>
      <c r="C77" s="10" t="s">
        <v>219</v>
      </c>
      <c r="D77" s="11">
        <f>D78</f>
        <v>455000</v>
      </c>
      <c r="E77" s="11">
        <f>E78</f>
        <v>455000</v>
      </c>
      <c r="F77" s="11">
        <f>G77+H77</f>
        <v>0</v>
      </c>
      <c r="G77" s="11">
        <f>G78</f>
        <v>0</v>
      </c>
      <c r="H77" s="11">
        <f>H78</f>
        <v>0</v>
      </c>
      <c r="I77" s="11">
        <f>I78</f>
        <v>81099</v>
      </c>
      <c r="J77" s="11">
        <f>J78</f>
        <v>0</v>
      </c>
      <c r="K77" s="11">
        <f>F77-I77-J77</f>
        <v>-81099</v>
      </c>
    </row>
    <row r="78" spans="1:12" s="6" customFormat="1" ht="22.5" x14ac:dyDescent="0.25">
      <c r="A78" s="10" t="s">
        <v>220</v>
      </c>
      <c r="B78" s="10" t="s">
        <v>221</v>
      </c>
      <c r="C78" s="10" t="s">
        <v>222</v>
      </c>
      <c r="D78" s="11">
        <v>455000</v>
      </c>
      <c r="E78" s="11">
        <v>455000</v>
      </c>
      <c r="F78" s="11">
        <f>G78+H78</f>
        <v>0</v>
      </c>
      <c r="G78" s="11">
        <v>0</v>
      </c>
      <c r="H78" s="11">
        <v>0</v>
      </c>
      <c r="I78" s="11">
        <v>81099</v>
      </c>
      <c r="J78" s="11">
        <v>0</v>
      </c>
      <c r="K78" s="11">
        <f>F78-I78-J78</f>
        <v>-81099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223</v>
      </c>
      <c r="B80" s="13"/>
      <c r="C80" s="13"/>
      <c r="D80" s="13"/>
      <c r="E80" s="13" t="s">
        <v>225</v>
      </c>
      <c r="F80" s="13"/>
      <c r="G80" s="13"/>
      <c r="H80" s="13"/>
      <c r="I80" s="13" t="s">
        <v>226</v>
      </c>
      <c r="J80" s="13"/>
      <c r="K80" s="13"/>
      <c r="L80" s="13"/>
    </row>
    <row r="81" spans="1:12" x14ac:dyDescent="0.25">
      <c r="A81" s="3" t="s">
        <v>224</v>
      </c>
      <c r="B81" s="3"/>
      <c r="C81" s="3"/>
      <c r="D81" s="3"/>
      <c r="E81" s="3"/>
      <c r="F81" s="3"/>
      <c r="G81" s="3"/>
      <c r="H81" s="3"/>
      <c r="I81" s="3" t="s">
        <v>227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2">
    <mergeCell ref="A80:D80"/>
    <mergeCell ref="A81:D81"/>
    <mergeCell ref="E80:H80"/>
    <mergeCell ref="E81:H81"/>
    <mergeCell ref="I80:L80"/>
    <mergeCell ref="I81:L8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229</v>
      </c>
      <c r="C11" s="10" t="s">
        <v>21</v>
      </c>
      <c r="D11" s="11">
        <f>D12+D59</f>
        <v>4659900</v>
      </c>
      <c r="E11" s="11">
        <f>E12+E59</f>
        <v>3612400</v>
      </c>
      <c r="F11" s="11">
        <f>G11+H11</f>
        <v>4347039</v>
      </c>
      <c r="G11" s="11">
        <f>G12+G59</f>
        <v>1650178</v>
      </c>
      <c r="H11" s="11">
        <f>H12+H59</f>
        <v>2696861</v>
      </c>
      <c r="I11" s="11">
        <f>I12+I59</f>
        <v>2617822</v>
      </c>
      <c r="J11" s="11">
        <f>J12+J59</f>
        <v>0</v>
      </c>
      <c r="K11" s="11">
        <f>F11-I11-J11</f>
        <v>1729217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3868900</v>
      </c>
      <c r="E12" s="11">
        <f>E13+E44</f>
        <v>2843400</v>
      </c>
      <c r="F12" s="11">
        <f>G12+H12</f>
        <v>4240778</v>
      </c>
      <c r="G12" s="11">
        <f>G13+G44</f>
        <v>1650178</v>
      </c>
      <c r="H12" s="11">
        <f>H13+H44</f>
        <v>2590600</v>
      </c>
      <c r="I12" s="11">
        <f>I13+I44</f>
        <v>2511561</v>
      </c>
      <c r="J12" s="11">
        <f>J13+J44</f>
        <v>0</v>
      </c>
      <c r="K12" s="11">
        <f>F12-I12-J12</f>
        <v>1729217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5193400</v>
      </c>
      <c r="E13" s="11">
        <f>E14+E22+E32+E41</f>
        <v>4215300</v>
      </c>
      <c r="F13" s="11">
        <f>G13+H13</f>
        <v>3770527</v>
      </c>
      <c r="G13" s="11">
        <f>G14+G22+G32+G41</f>
        <v>870253</v>
      </c>
      <c r="H13" s="11">
        <f>H14+H22+H32+H41</f>
        <v>2900274</v>
      </c>
      <c r="I13" s="11">
        <f>I14+I22+I32+I41</f>
        <v>2810889</v>
      </c>
      <c r="J13" s="11">
        <f>J14+J22+J32+J41</f>
        <v>0</v>
      </c>
      <c r="K13" s="11">
        <f>F13-I13-J13</f>
        <v>959638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989000</v>
      </c>
      <c r="E14" s="11">
        <f>+E15</f>
        <v>842000</v>
      </c>
      <c r="F14" s="11">
        <f>G14+H14</f>
        <v>755500</v>
      </c>
      <c r="G14" s="11">
        <f>+G15</f>
        <v>0</v>
      </c>
      <c r="H14" s="11">
        <f>+H15</f>
        <v>755500</v>
      </c>
      <c r="I14" s="11">
        <f>+I15</f>
        <v>755499</v>
      </c>
      <c r="J14" s="11">
        <f>+J15</f>
        <v>0</v>
      </c>
      <c r="K14" s="11">
        <f>F14-I14-J14</f>
        <v>1</v>
      </c>
    </row>
    <row r="15" spans="1:11" s="6" customFormat="1" ht="33" x14ac:dyDescent="0.25">
      <c r="A15" s="10" t="s">
        <v>230</v>
      </c>
      <c r="B15" s="10" t="s">
        <v>35</v>
      </c>
      <c r="C15" s="10" t="s">
        <v>36</v>
      </c>
      <c r="D15" s="11">
        <f>D16+D18</f>
        <v>989000</v>
      </c>
      <c r="E15" s="11">
        <f>E16+E18</f>
        <v>842000</v>
      </c>
      <c r="F15" s="11">
        <f>G15+H15</f>
        <v>755500</v>
      </c>
      <c r="G15" s="11">
        <f>G16+G18</f>
        <v>0</v>
      </c>
      <c r="H15" s="11">
        <f>H16+H18</f>
        <v>755500</v>
      </c>
      <c r="I15" s="11">
        <f>I16+I18</f>
        <v>755499</v>
      </c>
      <c r="J15" s="11">
        <f>J16+J18</f>
        <v>0</v>
      </c>
      <c r="K15" s="11">
        <f>F15-I15-J15</f>
        <v>1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3000</v>
      </c>
      <c r="F16" s="11">
        <f>G16+H16</f>
        <v>250</v>
      </c>
      <c r="G16" s="11">
        <f>+G17</f>
        <v>0</v>
      </c>
      <c r="H16" s="11">
        <f>+H17</f>
        <v>250</v>
      </c>
      <c r="I16" s="11">
        <f>+I17</f>
        <v>249</v>
      </c>
      <c r="J16" s="11">
        <f>+J17</f>
        <v>0</v>
      </c>
      <c r="K16" s="11">
        <f>F16-I16-J16</f>
        <v>1</v>
      </c>
    </row>
    <row r="17" spans="1:11" s="6" customFormat="1" ht="22.5" x14ac:dyDescent="0.25">
      <c r="A17" s="10" t="s">
        <v>231</v>
      </c>
      <c r="B17" s="10" t="s">
        <v>41</v>
      </c>
      <c r="C17" s="10" t="s">
        <v>42</v>
      </c>
      <c r="D17" s="11">
        <v>4000</v>
      </c>
      <c r="E17" s="11">
        <v>3000</v>
      </c>
      <c r="F17" s="11">
        <f>G17+H17</f>
        <v>250</v>
      </c>
      <c r="G17" s="11">
        <v>0</v>
      </c>
      <c r="H17" s="11">
        <v>250</v>
      </c>
      <c r="I17" s="11">
        <v>249</v>
      </c>
      <c r="J17" s="11">
        <v>0</v>
      </c>
      <c r="K17" s="11">
        <f>F17-I17-J17</f>
        <v>1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985000</v>
      </c>
      <c r="E18" s="11">
        <f>E19+E20+E21</f>
        <v>839000</v>
      </c>
      <c r="F18" s="11">
        <f>G18+H18</f>
        <v>755250</v>
      </c>
      <c r="G18" s="11">
        <f>G19+G20+G21</f>
        <v>0</v>
      </c>
      <c r="H18" s="11">
        <f>H19+H20+H21</f>
        <v>755250</v>
      </c>
      <c r="I18" s="11">
        <f>I19+I20+I21</f>
        <v>755250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378000</v>
      </c>
      <c r="E19" s="11">
        <v>282000</v>
      </c>
      <c r="F19" s="11">
        <f>G19+H19</f>
        <v>286131</v>
      </c>
      <c r="G19" s="11">
        <v>0</v>
      </c>
      <c r="H19" s="11">
        <v>286131</v>
      </c>
      <c r="I19" s="11">
        <v>286131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207000</v>
      </c>
      <c r="E20" s="11">
        <v>157000</v>
      </c>
      <c r="F20" s="11">
        <f>G20+H20</f>
        <v>152623</v>
      </c>
      <c r="G20" s="11">
        <v>0</v>
      </c>
      <c r="H20" s="11">
        <v>152623</v>
      </c>
      <c r="I20" s="11">
        <v>152623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400000</v>
      </c>
      <c r="E21" s="11">
        <v>400000</v>
      </c>
      <c r="F21" s="11">
        <f>G21+H21</f>
        <v>316496</v>
      </c>
      <c r="G21" s="11">
        <v>0</v>
      </c>
      <c r="H21" s="11">
        <v>316496</v>
      </c>
      <c r="I21" s="11">
        <v>316496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232</v>
      </c>
      <c r="B22" s="10" t="s">
        <v>56</v>
      </c>
      <c r="C22" s="10" t="s">
        <v>57</v>
      </c>
      <c r="D22" s="11">
        <f>D23</f>
        <v>990000</v>
      </c>
      <c r="E22" s="11">
        <f>E23</f>
        <v>883500</v>
      </c>
      <c r="F22" s="11">
        <f>G22+H22</f>
        <v>984872</v>
      </c>
      <c r="G22" s="11">
        <f>G23</f>
        <v>702347</v>
      </c>
      <c r="H22" s="11">
        <f>H23</f>
        <v>282525</v>
      </c>
      <c r="I22" s="11">
        <f>I23</f>
        <v>219826</v>
      </c>
      <c r="J22" s="11">
        <f>J23</f>
        <v>0</v>
      </c>
      <c r="K22" s="11">
        <f>F22-I22-J22</f>
        <v>765046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990000</v>
      </c>
      <c r="E23" s="11">
        <f>E24+E27+E31</f>
        <v>883500</v>
      </c>
      <c r="F23" s="11">
        <f>G23+H23</f>
        <v>984872</v>
      </c>
      <c r="G23" s="11">
        <f>G24+G27+G31</f>
        <v>702347</v>
      </c>
      <c r="H23" s="11">
        <f>H24+H27+H31</f>
        <v>282525</v>
      </c>
      <c r="I23" s="11">
        <f>I24+I27+I31</f>
        <v>219826</v>
      </c>
      <c r="J23" s="11">
        <f>J24+J27+J31</f>
        <v>0</v>
      </c>
      <c r="K23" s="11">
        <f>F23-I23-J23</f>
        <v>765046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108000</v>
      </c>
      <c r="E24" s="11">
        <f>E25+E26</f>
        <v>81000</v>
      </c>
      <c r="F24" s="11">
        <f>G24+H24</f>
        <v>107014</v>
      </c>
      <c r="G24" s="11">
        <f>G25+G26</f>
        <v>79344</v>
      </c>
      <c r="H24" s="11">
        <f>H25+H26</f>
        <v>27670</v>
      </c>
      <c r="I24" s="11">
        <f>I25+I26</f>
        <v>26363</v>
      </c>
      <c r="J24" s="11">
        <f>J25+J26</f>
        <v>0</v>
      </c>
      <c r="K24" s="11">
        <f>F24-I24-J24</f>
        <v>80651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100000</v>
      </c>
      <c r="E25" s="11">
        <v>75000</v>
      </c>
      <c r="F25" s="11">
        <f>G25+H25</f>
        <v>99030</v>
      </c>
      <c r="G25" s="11">
        <v>77989</v>
      </c>
      <c r="H25" s="11">
        <v>21041</v>
      </c>
      <c r="I25" s="11">
        <v>22530</v>
      </c>
      <c r="J25" s="11">
        <v>0</v>
      </c>
      <c r="K25" s="11">
        <f>F25-I25-J25</f>
        <v>76500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8000</v>
      </c>
      <c r="E26" s="11">
        <v>6000</v>
      </c>
      <c r="F26" s="11">
        <f>G26+H26</f>
        <v>7984</v>
      </c>
      <c r="G26" s="11">
        <v>1355</v>
      </c>
      <c r="H26" s="11">
        <v>6629</v>
      </c>
      <c r="I26" s="11">
        <v>3833</v>
      </c>
      <c r="J26" s="11">
        <v>0</v>
      </c>
      <c r="K26" s="11">
        <f>F26-I26-J26</f>
        <v>4151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876000</v>
      </c>
      <c r="E27" s="11">
        <f>E28+E29+E30</f>
        <v>797500</v>
      </c>
      <c r="F27" s="11">
        <f>G27+H27</f>
        <v>869858</v>
      </c>
      <c r="G27" s="11">
        <f>G28+G29+G30</f>
        <v>623003</v>
      </c>
      <c r="H27" s="11">
        <f>H28+H29+H30</f>
        <v>246855</v>
      </c>
      <c r="I27" s="11">
        <f>I28+I29+I30</f>
        <v>188580</v>
      </c>
      <c r="J27" s="11">
        <f>J28+J29+J30</f>
        <v>0</v>
      </c>
      <c r="K27" s="11">
        <f>F27-I27-J27</f>
        <v>681278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150000</v>
      </c>
      <c r="E28" s="11">
        <v>123000</v>
      </c>
      <c r="F28" s="11">
        <f>G28+H28</f>
        <v>148313</v>
      </c>
      <c r="G28" s="11">
        <v>114247</v>
      </c>
      <c r="H28" s="11">
        <v>34066</v>
      </c>
      <c r="I28" s="11">
        <v>33356</v>
      </c>
      <c r="J28" s="11">
        <v>0</v>
      </c>
      <c r="K28" s="11">
        <f>F28-I28-J28</f>
        <v>114957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6000</v>
      </c>
      <c r="E29" s="11">
        <v>4500</v>
      </c>
      <c r="F29" s="11">
        <f>G29+H29</f>
        <v>7139</v>
      </c>
      <c r="G29" s="11">
        <v>1442</v>
      </c>
      <c r="H29" s="11">
        <v>5697</v>
      </c>
      <c r="I29" s="11">
        <v>5364</v>
      </c>
      <c r="J29" s="11">
        <v>0</v>
      </c>
      <c r="K29" s="11">
        <f>F29-I29-J29</f>
        <v>1775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720000</v>
      </c>
      <c r="E30" s="11">
        <v>670000</v>
      </c>
      <c r="F30" s="11">
        <f>G30+H30</f>
        <v>714406</v>
      </c>
      <c r="G30" s="11">
        <v>507314</v>
      </c>
      <c r="H30" s="11">
        <v>207092</v>
      </c>
      <c r="I30" s="11">
        <v>149860</v>
      </c>
      <c r="J30" s="11">
        <v>0</v>
      </c>
      <c r="K30" s="11">
        <f>F30-I30-J30</f>
        <v>564546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6000</v>
      </c>
      <c r="E31" s="11">
        <v>5000</v>
      </c>
      <c r="F31" s="11">
        <f>G31+H31</f>
        <v>8000</v>
      </c>
      <c r="G31" s="11">
        <v>0</v>
      </c>
      <c r="H31" s="11">
        <v>8000</v>
      </c>
      <c r="I31" s="11">
        <v>4883</v>
      </c>
      <c r="J31" s="11">
        <v>0</v>
      </c>
      <c r="K31" s="11">
        <f>F31-I31-J31</f>
        <v>3117</v>
      </c>
    </row>
    <row r="32" spans="1:11" s="6" customFormat="1" ht="22.5" x14ac:dyDescent="0.25">
      <c r="A32" s="10" t="s">
        <v>233</v>
      </c>
      <c r="B32" s="10" t="s">
        <v>86</v>
      </c>
      <c r="C32" s="10" t="s">
        <v>87</v>
      </c>
      <c r="D32" s="11">
        <f>D33+D37</f>
        <v>3174400</v>
      </c>
      <c r="E32" s="11">
        <f>E33+E37</f>
        <v>2456800</v>
      </c>
      <c r="F32" s="11">
        <f>G32+H32</f>
        <v>1990155</v>
      </c>
      <c r="G32" s="11">
        <f>G33+G37</f>
        <v>145592</v>
      </c>
      <c r="H32" s="11">
        <f>H33+H37</f>
        <v>1844563</v>
      </c>
      <c r="I32" s="11">
        <f>I33+I37</f>
        <v>1804443</v>
      </c>
      <c r="J32" s="11">
        <f>J33+J37</f>
        <v>0</v>
      </c>
      <c r="K32" s="11">
        <f>F32-I32-J32</f>
        <v>185712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2934000</v>
      </c>
      <c r="E33" s="11">
        <f>+E34+E35+E36</f>
        <v>2241000</v>
      </c>
      <c r="F33" s="11">
        <f>G33+H33</f>
        <v>1752000</v>
      </c>
      <c r="G33" s="11">
        <f>+G34+G35+G36</f>
        <v>0</v>
      </c>
      <c r="H33" s="11">
        <f>+H34+H35+H36</f>
        <v>1752000</v>
      </c>
      <c r="I33" s="11">
        <f>+I34+I35+I36</f>
        <v>1752000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234</v>
      </c>
      <c r="B34" s="10" t="s">
        <v>92</v>
      </c>
      <c r="C34" s="10" t="s">
        <v>93</v>
      </c>
      <c r="D34" s="11">
        <v>1164000</v>
      </c>
      <c r="E34" s="11">
        <v>874000</v>
      </c>
      <c r="F34" s="11">
        <f>G34+H34</f>
        <v>734000</v>
      </c>
      <c r="G34" s="11">
        <v>0</v>
      </c>
      <c r="H34" s="11">
        <v>734000</v>
      </c>
      <c r="I34" s="11">
        <v>734000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235</v>
      </c>
      <c r="B35" s="10" t="s">
        <v>95</v>
      </c>
      <c r="C35" s="10" t="s">
        <v>96</v>
      </c>
      <c r="D35" s="11">
        <v>10000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1760000</v>
      </c>
      <c r="E36" s="11">
        <v>1358000</v>
      </c>
      <c r="F36" s="11">
        <f>G36+H36</f>
        <v>1018000</v>
      </c>
      <c r="G36" s="11">
        <v>0</v>
      </c>
      <c r="H36" s="11">
        <v>1018000</v>
      </c>
      <c r="I36" s="11">
        <v>1018000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236</v>
      </c>
      <c r="B37" s="10" t="s">
        <v>101</v>
      </c>
      <c r="C37" s="10" t="s">
        <v>102</v>
      </c>
      <c r="D37" s="11">
        <f>D38</f>
        <v>240400</v>
      </c>
      <c r="E37" s="11">
        <f>E38</f>
        <v>215800</v>
      </c>
      <c r="F37" s="11">
        <f>G37+H37</f>
        <v>238155</v>
      </c>
      <c r="G37" s="11">
        <f>G38</f>
        <v>145592</v>
      </c>
      <c r="H37" s="11">
        <f>H38</f>
        <v>92563</v>
      </c>
      <c r="I37" s="11">
        <f>I38</f>
        <v>52443</v>
      </c>
      <c r="J37" s="11">
        <f>J38</f>
        <v>0</v>
      </c>
      <c r="K37" s="11">
        <f>F37-I37-J37</f>
        <v>185712</v>
      </c>
    </row>
    <row r="38" spans="1:11" s="6" customFormat="1" ht="22.5" x14ac:dyDescent="0.25">
      <c r="A38" s="10" t="s">
        <v>237</v>
      </c>
      <c r="B38" s="10" t="s">
        <v>104</v>
      </c>
      <c r="C38" s="10" t="s">
        <v>105</v>
      </c>
      <c r="D38" s="11">
        <f>D39+D40</f>
        <v>240400</v>
      </c>
      <c r="E38" s="11">
        <f>E39+E40</f>
        <v>215800</v>
      </c>
      <c r="F38" s="11">
        <f>G38+H38</f>
        <v>238155</v>
      </c>
      <c r="G38" s="11">
        <f>G39+G40</f>
        <v>145592</v>
      </c>
      <c r="H38" s="11">
        <f>H39+H40</f>
        <v>92563</v>
      </c>
      <c r="I38" s="11">
        <f>I39+I40</f>
        <v>52443</v>
      </c>
      <c r="J38" s="11">
        <f>J39+J40</f>
        <v>0</v>
      </c>
      <c r="K38" s="11">
        <f>F38-I38-J38</f>
        <v>185712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222000</v>
      </c>
      <c r="E39" s="11">
        <v>202000</v>
      </c>
      <c r="F39" s="11">
        <f>G39+H39</f>
        <v>218953</v>
      </c>
      <c r="G39" s="11">
        <v>138442</v>
      </c>
      <c r="H39" s="11">
        <v>80511</v>
      </c>
      <c r="I39" s="11">
        <v>44296</v>
      </c>
      <c r="J39" s="11">
        <v>0</v>
      </c>
      <c r="K39" s="11">
        <f>F39-I39-J39</f>
        <v>174657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18400</v>
      </c>
      <c r="E40" s="11">
        <v>13800</v>
      </c>
      <c r="F40" s="11">
        <f>G40+H40</f>
        <v>19202</v>
      </c>
      <c r="G40" s="11">
        <v>7150</v>
      </c>
      <c r="H40" s="11">
        <v>12052</v>
      </c>
      <c r="I40" s="11">
        <v>8147</v>
      </c>
      <c r="J40" s="11">
        <v>0</v>
      </c>
      <c r="K40" s="11">
        <f>F40-I40-J40</f>
        <v>11055</v>
      </c>
    </row>
    <row r="41" spans="1:11" s="6" customFormat="1" ht="22.5" x14ac:dyDescent="0.25">
      <c r="A41" s="10" t="s">
        <v>238</v>
      </c>
      <c r="B41" s="10" t="s">
        <v>113</v>
      </c>
      <c r="C41" s="10" t="s">
        <v>114</v>
      </c>
      <c r="D41" s="11">
        <f>D42</f>
        <v>40000</v>
      </c>
      <c r="E41" s="11">
        <f>E42</f>
        <v>33000</v>
      </c>
      <c r="F41" s="11">
        <f>G41+H41</f>
        <v>40000</v>
      </c>
      <c r="G41" s="11">
        <f>G42</f>
        <v>22314</v>
      </c>
      <c r="H41" s="11">
        <f>H42</f>
        <v>17686</v>
      </c>
      <c r="I41" s="11">
        <f>I42</f>
        <v>31121</v>
      </c>
      <c r="J41" s="11">
        <f>J42</f>
        <v>0</v>
      </c>
      <c r="K41" s="11">
        <f>F41-I41-J41</f>
        <v>8879</v>
      </c>
    </row>
    <row r="42" spans="1:11" s="6" customFormat="1" x14ac:dyDescent="0.25">
      <c r="A42" s="10" t="s">
        <v>239</v>
      </c>
      <c r="B42" s="10" t="s">
        <v>116</v>
      </c>
      <c r="C42" s="10" t="s">
        <v>117</v>
      </c>
      <c r="D42" s="11">
        <f>D43</f>
        <v>40000</v>
      </c>
      <c r="E42" s="11">
        <f>E43</f>
        <v>33000</v>
      </c>
      <c r="F42" s="11">
        <f>G42+H42</f>
        <v>40000</v>
      </c>
      <c r="G42" s="11">
        <f>G43</f>
        <v>22314</v>
      </c>
      <c r="H42" s="11">
        <f>H43</f>
        <v>17686</v>
      </c>
      <c r="I42" s="11">
        <f>I43</f>
        <v>31121</v>
      </c>
      <c r="J42" s="11">
        <f>J43</f>
        <v>0</v>
      </c>
      <c r="K42" s="11">
        <f>F42-I42-J42</f>
        <v>8879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40000</v>
      </c>
      <c r="E43" s="11">
        <v>33000</v>
      </c>
      <c r="F43" s="11">
        <f>G43+H43</f>
        <v>40000</v>
      </c>
      <c r="G43" s="11">
        <v>22314</v>
      </c>
      <c r="H43" s="11">
        <v>17686</v>
      </c>
      <c r="I43" s="11">
        <v>31121</v>
      </c>
      <c r="J43" s="11">
        <v>0</v>
      </c>
      <c r="K43" s="11">
        <f>F43-I43-J43</f>
        <v>8879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-1324500</v>
      </c>
      <c r="E44" s="11">
        <f>E45+E49</f>
        <v>-1371900</v>
      </c>
      <c r="F44" s="11">
        <f>G44+H44</f>
        <v>470251</v>
      </c>
      <c r="G44" s="11">
        <f>G45+G49</f>
        <v>779925</v>
      </c>
      <c r="H44" s="11">
        <f>H45+H49</f>
        <v>-309674</v>
      </c>
      <c r="I44" s="11">
        <f>I45+I49</f>
        <v>-299328</v>
      </c>
      <c r="J44" s="11">
        <f>J45+J49</f>
        <v>0</v>
      </c>
      <c r="K44" s="11">
        <f>F44-I44-J44</f>
        <v>769579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74000</v>
      </c>
      <c r="E45" s="11">
        <f>E46</f>
        <v>67000</v>
      </c>
      <c r="F45" s="11">
        <f>G45+H45</f>
        <v>70665</v>
      </c>
      <c r="G45" s="11">
        <f>G46</f>
        <v>34798</v>
      </c>
      <c r="H45" s="11">
        <f>H46</f>
        <v>35867</v>
      </c>
      <c r="I45" s="11">
        <f>I46</f>
        <v>46072</v>
      </c>
      <c r="J45" s="11">
        <f>J46</f>
        <v>0</v>
      </c>
      <c r="K45" s="11">
        <f>F45-I45-J45</f>
        <v>24593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74000</v>
      </c>
      <c r="E46" s="11">
        <f>+E47</f>
        <v>67000</v>
      </c>
      <c r="F46" s="11">
        <f>G46+H46</f>
        <v>70665</v>
      </c>
      <c r="G46" s="11">
        <f>+G47</f>
        <v>34798</v>
      </c>
      <c r="H46" s="11">
        <f>+H47</f>
        <v>35867</v>
      </c>
      <c r="I46" s="11">
        <f>+I47</f>
        <v>46072</v>
      </c>
      <c r="J46" s="11">
        <f>+J47</f>
        <v>0</v>
      </c>
      <c r="K46" s="11">
        <f>F46-I46-J46</f>
        <v>24593</v>
      </c>
    </row>
    <row r="47" spans="1:11" s="6" customFormat="1" x14ac:dyDescent="0.25">
      <c r="A47" s="10" t="s">
        <v>240</v>
      </c>
      <c r="B47" s="10" t="s">
        <v>131</v>
      </c>
      <c r="C47" s="10" t="s">
        <v>132</v>
      </c>
      <c r="D47" s="11">
        <f>+D48</f>
        <v>74000</v>
      </c>
      <c r="E47" s="11">
        <f>+E48</f>
        <v>67000</v>
      </c>
      <c r="F47" s="11">
        <f>G47+H47</f>
        <v>70665</v>
      </c>
      <c r="G47" s="11">
        <f>+G48</f>
        <v>34798</v>
      </c>
      <c r="H47" s="11">
        <f>+H48</f>
        <v>35867</v>
      </c>
      <c r="I47" s="11">
        <f>+I48</f>
        <v>46072</v>
      </c>
      <c r="J47" s="11">
        <f>+J48</f>
        <v>0</v>
      </c>
      <c r="K47" s="11">
        <f>F47-I47-J47</f>
        <v>24593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74000</v>
      </c>
      <c r="E48" s="11">
        <v>67000</v>
      </c>
      <c r="F48" s="11">
        <f>G48+H48</f>
        <v>70665</v>
      </c>
      <c r="G48" s="11">
        <v>34798</v>
      </c>
      <c r="H48" s="11">
        <v>35867</v>
      </c>
      <c r="I48" s="11">
        <v>46072</v>
      </c>
      <c r="J48" s="11">
        <v>0</v>
      </c>
      <c r="K48" s="11">
        <f>F48-I48-J48</f>
        <v>24593</v>
      </c>
    </row>
    <row r="49" spans="1:11" s="6" customFormat="1" ht="22.5" x14ac:dyDescent="0.25">
      <c r="A49" s="10" t="s">
        <v>241</v>
      </c>
      <c r="B49" s="10" t="s">
        <v>137</v>
      </c>
      <c r="C49" s="10" t="s">
        <v>138</v>
      </c>
      <c r="D49" s="11">
        <f>D50+D53+D57</f>
        <v>-1398500</v>
      </c>
      <c r="E49" s="11">
        <f>E50+E53+E57</f>
        <v>-1438900</v>
      </c>
      <c r="F49" s="11">
        <f>G49+H49</f>
        <v>399586</v>
      </c>
      <c r="G49" s="11">
        <f>G50+G53+G57</f>
        <v>745127</v>
      </c>
      <c r="H49" s="11">
        <f>H50+H53+H57</f>
        <v>-345541</v>
      </c>
      <c r="I49" s="11">
        <f>I50+I53+I57</f>
        <v>-345400</v>
      </c>
      <c r="J49" s="11">
        <f>J50+J53+J57</f>
        <v>0</v>
      </c>
      <c r="K49" s="11">
        <f>F49-I49-J49</f>
        <v>744986</v>
      </c>
    </row>
    <row r="50" spans="1:11" s="6" customFormat="1" ht="43.5" x14ac:dyDescent="0.25">
      <c r="A50" s="10" t="s">
        <v>242</v>
      </c>
      <c r="B50" s="10" t="s">
        <v>140</v>
      </c>
      <c r="C50" s="10" t="s">
        <v>141</v>
      </c>
      <c r="D50" s="11">
        <f>D51+D52</f>
        <v>168000</v>
      </c>
      <c r="E50" s="11">
        <f>E51+E52</f>
        <v>145600</v>
      </c>
      <c r="F50" s="11">
        <f>G50+H50</f>
        <v>186455</v>
      </c>
      <c r="G50" s="11">
        <f>G51+G52</f>
        <v>27172</v>
      </c>
      <c r="H50" s="11">
        <f>H51+H52</f>
        <v>159283</v>
      </c>
      <c r="I50" s="11">
        <f>I51+I52</f>
        <v>128941</v>
      </c>
      <c r="J50" s="11">
        <f>J51+J52</f>
        <v>0</v>
      </c>
      <c r="K50" s="11">
        <f>F50-I50-J50</f>
        <v>57514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112000</v>
      </c>
      <c r="E51" s="11">
        <v>98600</v>
      </c>
      <c r="F51" s="11">
        <f>G51+H51</f>
        <v>104573</v>
      </c>
      <c r="G51" s="11">
        <v>0</v>
      </c>
      <c r="H51" s="11">
        <v>104573</v>
      </c>
      <c r="I51" s="11">
        <v>77367</v>
      </c>
      <c r="J51" s="11">
        <v>0</v>
      </c>
      <c r="K51" s="11">
        <f>F51-I51-J51</f>
        <v>27206</v>
      </c>
    </row>
    <row r="52" spans="1:11" s="6" customFormat="1" ht="22.5" x14ac:dyDescent="0.25">
      <c r="A52" s="10" t="s">
        <v>243</v>
      </c>
      <c r="B52" s="10" t="s">
        <v>146</v>
      </c>
      <c r="C52" s="10" t="s">
        <v>147</v>
      </c>
      <c r="D52" s="11">
        <v>56000</v>
      </c>
      <c r="E52" s="11">
        <v>47000</v>
      </c>
      <c r="F52" s="11">
        <f>G52+H52</f>
        <v>81882</v>
      </c>
      <c r="G52" s="11">
        <v>27172</v>
      </c>
      <c r="H52" s="11">
        <v>54710</v>
      </c>
      <c r="I52" s="11">
        <v>51574</v>
      </c>
      <c r="J52" s="11">
        <v>0</v>
      </c>
      <c r="K52" s="11">
        <f>F52-I52-J52</f>
        <v>30308</v>
      </c>
    </row>
    <row r="53" spans="1:11" s="6" customFormat="1" ht="22.5" x14ac:dyDescent="0.25">
      <c r="A53" s="10" t="s">
        <v>244</v>
      </c>
      <c r="B53" s="10" t="s">
        <v>149</v>
      </c>
      <c r="C53" s="10" t="s">
        <v>150</v>
      </c>
      <c r="D53" s="11">
        <f>D54+D56</f>
        <v>73000</v>
      </c>
      <c r="E53" s="11">
        <f>E54+E56</f>
        <v>55000</v>
      </c>
      <c r="F53" s="11">
        <f>G53+H53</f>
        <v>747955</v>
      </c>
      <c r="G53" s="11">
        <f>G54+G56</f>
        <v>717955</v>
      </c>
      <c r="H53" s="11">
        <f>H54+H56</f>
        <v>30000</v>
      </c>
      <c r="I53" s="11">
        <f>I54+I56</f>
        <v>60483</v>
      </c>
      <c r="J53" s="11">
        <f>J54+J56</f>
        <v>0</v>
      </c>
      <c r="K53" s="11">
        <f>F53-I53-J53</f>
        <v>687472</v>
      </c>
    </row>
    <row r="54" spans="1:11" s="6" customFormat="1" ht="22.5" x14ac:dyDescent="0.25">
      <c r="A54" s="10" t="s">
        <v>245</v>
      </c>
      <c r="B54" s="10" t="s">
        <v>152</v>
      </c>
      <c r="C54" s="10" t="s">
        <v>153</v>
      </c>
      <c r="D54" s="11">
        <f>D55</f>
        <v>73000</v>
      </c>
      <c r="E54" s="11">
        <f>E55</f>
        <v>55000</v>
      </c>
      <c r="F54" s="11">
        <f>G54+H54</f>
        <v>720514</v>
      </c>
      <c r="G54" s="11">
        <f>G55</f>
        <v>690514</v>
      </c>
      <c r="H54" s="11">
        <f>H55</f>
        <v>30000</v>
      </c>
      <c r="I54" s="11">
        <f>I55</f>
        <v>60483</v>
      </c>
      <c r="J54" s="11">
        <f>J55</f>
        <v>0</v>
      </c>
      <c r="K54" s="11">
        <f>F54-I54-J54</f>
        <v>660031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73000</v>
      </c>
      <c r="E55" s="11">
        <v>55000</v>
      </c>
      <c r="F55" s="11">
        <f>G55+H55</f>
        <v>720514</v>
      </c>
      <c r="G55" s="11">
        <v>690514</v>
      </c>
      <c r="H55" s="11">
        <v>30000</v>
      </c>
      <c r="I55" s="11">
        <v>60483</v>
      </c>
      <c r="J55" s="11">
        <v>0</v>
      </c>
      <c r="K55" s="11">
        <f>F55-I55-J55</f>
        <v>660031</v>
      </c>
    </row>
    <row r="56" spans="1:11" s="6" customFormat="1" x14ac:dyDescent="0.25">
      <c r="A56" s="10" t="s">
        <v>246</v>
      </c>
      <c r="B56" s="10" t="s">
        <v>158</v>
      </c>
      <c r="C56" s="10" t="s">
        <v>159</v>
      </c>
      <c r="D56" s="11">
        <v>0</v>
      </c>
      <c r="E56" s="11">
        <v>0</v>
      </c>
      <c r="F56" s="11">
        <f>G56+H56</f>
        <v>27441</v>
      </c>
      <c r="G56" s="11">
        <v>27441</v>
      </c>
      <c r="H56" s="11">
        <v>0</v>
      </c>
      <c r="I56" s="11">
        <v>0</v>
      </c>
      <c r="J56" s="11">
        <v>0</v>
      </c>
      <c r="K56" s="11">
        <f>F56-I56-J56</f>
        <v>27441</v>
      </c>
    </row>
    <row r="57" spans="1:11" s="6" customFormat="1" ht="22.5" x14ac:dyDescent="0.25">
      <c r="A57" s="10" t="s">
        <v>247</v>
      </c>
      <c r="B57" s="10" t="s">
        <v>248</v>
      </c>
      <c r="C57" s="10" t="s">
        <v>249</v>
      </c>
      <c r="D57" s="11">
        <f>+D58</f>
        <v>-1639500</v>
      </c>
      <c r="E57" s="11">
        <f>+E58</f>
        <v>-1639500</v>
      </c>
      <c r="F57" s="11">
        <f>G57+H57</f>
        <v>-534824</v>
      </c>
      <c r="G57" s="11">
        <f>+G58</f>
        <v>0</v>
      </c>
      <c r="H57" s="11">
        <f>+H58</f>
        <v>-534824</v>
      </c>
      <c r="I57" s="11">
        <f>+I58</f>
        <v>-534824</v>
      </c>
      <c r="J57" s="11">
        <f>+J58</f>
        <v>0</v>
      </c>
      <c r="K57" s="11">
        <f>F57-I57-J57</f>
        <v>0</v>
      </c>
    </row>
    <row r="58" spans="1:11" s="6" customFormat="1" ht="33" x14ac:dyDescent="0.25">
      <c r="A58" s="10" t="s">
        <v>250</v>
      </c>
      <c r="B58" s="10" t="s">
        <v>161</v>
      </c>
      <c r="C58" s="10" t="s">
        <v>162</v>
      </c>
      <c r="D58" s="11">
        <v>-1639500</v>
      </c>
      <c r="E58" s="11">
        <v>-1639500</v>
      </c>
      <c r="F58" s="11">
        <f>G58+H58</f>
        <v>-534824</v>
      </c>
      <c r="G58" s="11">
        <v>0</v>
      </c>
      <c r="H58" s="11">
        <v>-534824</v>
      </c>
      <c r="I58" s="11">
        <v>-534824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169</v>
      </c>
      <c r="B59" s="10" t="s">
        <v>185</v>
      </c>
      <c r="C59" s="10" t="s">
        <v>186</v>
      </c>
      <c r="D59" s="11">
        <f>D60</f>
        <v>791000</v>
      </c>
      <c r="E59" s="11">
        <f>E60</f>
        <v>769000</v>
      </c>
      <c r="F59" s="11">
        <f>G59+H59</f>
        <v>106261</v>
      </c>
      <c r="G59" s="11">
        <f>G60</f>
        <v>0</v>
      </c>
      <c r="H59" s="11">
        <f>H60</f>
        <v>106261</v>
      </c>
      <c r="I59" s="11">
        <f>I60</f>
        <v>106261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172</v>
      </c>
      <c r="B60" s="10" t="s">
        <v>188</v>
      </c>
      <c r="C60" s="10" t="s">
        <v>189</v>
      </c>
      <c r="D60" s="11">
        <f>D61+D64</f>
        <v>791000</v>
      </c>
      <c r="E60" s="11">
        <f>E61+E64</f>
        <v>769000</v>
      </c>
      <c r="F60" s="11">
        <f>G60+H60</f>
        <v>106261</v>
      </c>
      <c r="G60" s="11">
        <f>G61+G64</f>
        <v>0</v>
      </c>
      <c r="H60" s="11">
        <f>H61+H64</f>
        <v>106261</v>
      </c>
      <c r="I60" s="11">
        <f>I61+I64</f>
        <v>106261</v>
      </c>
      <c r="J60" s="11">
        <f>J61+J64</f>
        <v>0</v>
      </c>
      <c r="K60" s="11">
        <f>F60-I60-J60</f>
        <v>0</v>
      </c>
    </row>
    <row r="61" spans="1:11" s="6" customFormat="1" ht="96" x14ac:dyDescent="0.25">
      <c r="A61" s="10" t="s">
        <v>251</v>
      </c>
      <c r="B61" s="10" t="s">
        <v>191</v>
      </c>
      <c r="C61" s="10" t="s">
        <v>192</v>
      </c>
      <c r="D61" s="11">
        <f>+D62+D63</f>
        <v>526000</v>
      </c>
      <c r="E61" s="11">
        <f>+E62+E63</f>
        <v>504000</v>
      </c>
      <c r="F61" s="11">
        <f>G61+H61</f>
        <v>3008</v>
      </c>
      <c r="G61" s="11">
        <f>+G62+G63</f>
        <v>0</v>
      </c>
      <c r="H61" s="11">
        <f>+H62+H63</f>
        <v>3008</v>
      </c>
      <c r="I61" s="11">
        <f>+I62+I63</f>
        <v>3008</v>
      </c>
      <c r="J61" s="11">
        <f>+J62+J63</f>
        <v>0</v>
      </c>
      <c r="K61" s="11">
        <f>F61-I61-J61</f>
        <v>0</v>
      </c>
    </row>
    <row r="62" spans="1:11" s="6" customFormat="1" x14ac:dyDescent="0.25">
      <c r="A62" s="10" t="s">
        <v>252</v>
      </c>
      <c r="B62" s="10" t="s">
        <v>194</v>
      </c>
      <c r="C62" s="10" t="s">
        <v>195</v>
      </c>
      <c r="D62" s="11">
        <v>501000</v>
      </c>
      <c r="E62" s="11">
        <v>501000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43.5" x14ac:dyDescent="0.25">
      <c r="A63" s="10" t="s">
        <v>178</v>
      </c>
      <c r="B63" s="10" t="s">
        <v>197</v>
      </c>
      <c r="C63" s="10" t="s">
        <v>198</v>
      </c>
      <c r="D63" s="11">
        <v>25000</v>
      </c>
      <c r="E63" s="11">
        <v>3000</v>
      </c>
      <c r="F63" s="11">
        <f>G63+H63</f>
        <v>3008</v>
      </c>
      <c r="G63" s="11">
        <v>0</v>
      </c>
      <c r="H63" s="11">
        <v>3008</v>
      </c>
      <c r="I63" s="11">
        <v>3008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253</v>
      </c>
      <c r="B64" s="10" t="s">
        <v>203</v>
      </c>
      <c r="C64" s="10" t="s">
        <v>204</v>
      </c>
      <c r="D64" s="11">
        <f>+D65</f>
        <v>265000</v>
      </c>
      <c r="E64" s="11">
        <f>+E65</f>
        <v>265000</v>
      </c>
      <c r="F64" s="11">
        <f>G64+H64</f>
        <v>103253</v>
      </c>
      <c r="G64" s="11">
        <f>+G65</f>
        <v>0</v>
      </c>
      <c r="H64" s="11">
        <f>+H65</f>
        <v>103253</v>
      </c>
      <c r="I64" s="11">
        <f>+I65</f>
        <v>103253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254</v>
      </c>
      <c r="B65" s="10" t="s">
        <v>209</v>
      </c>
      <c r="C65" s="10" t="s">
        <v>210</v>
      </c>
      <c r="D65" s="11">
        <v>265000</v>
      </c>
      <c r="E65" s="11">
        <v>265000</v>
      </c>
      <c r="F65" s="11">
        <f>G65+H65</f>
        <v>103253</v>
      </c>
      <c r="G65" s="11">
        <v>0</v>
      </c>
      <c r="H65" s="11">
        <v>103253</v>
      </c>
      <c r="I65" s="11">
        <v>103253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223</v>
      </c>
      <c r="B67" s="13"/>
      <c r="C67" s="13"/>
      <c r="D67" s="13"/>
      <c r="E67" s="13" t="s">
        <v>225</v>
      </c>
      <c r="F67" s="13"/>
      <c r="G67" s="13"/>
      <c r="H67" s="13"/>
      <c r="I67" s="13" t="s">
        <v>226</v>
      </c>
      <c r="J67" s="13"/>
      <c r="K67" s="13"/>
      <c r="L67" s="13"/>
    </row>
    <row r="68" spans="1:12" x14ac:dyDescent="0.25">
      <c r="A68" s="3" t="s">
        <v>224</v>
      </c>
      <c r="B68" s="3"/>
      <c r="C68" s="3"/>
      <c r="D68" s="3"/>
      <c r="E68" s="3"/>
      <c r="F68" s="3"/>
      <c r="G68" s="3"/>
      <c r="H68" s="3"/>
      <c r="I68" s="3" t="s">
        <v>227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256</v>
      </c>
      <c r="C11" s="10" t="s">
        <v>21</v>
      </c>
      <c r="D11" s="11">
        <f>D12+D17+D20+D23+D30</f>
        <v>4569000</v>
      </c>
      <c r="E11" s="11">
        <f>E12+E17+E20+E23+E30</f>
        <v>4569000</v>
      </c>
      <c r="F11" s="11">
        <f>G11+H11</f>
        <v>814459</v>
      </c>
      <c r="G11" s="11">
        <f>G12+G17+G20+G23+G30</f>
        <v>0</v>
      </c>
      <c r="H11" s="11">
        <f>H12+H17+H20+H23+H30</f>
        <v>814459</v>
      </c>
      <c r="I11" s="11">
        <f>I12+I17+I20+I23+I30</f>
        <v>921466</v>
      </c>
      <c r="J11" s="11">
        <f>J12+J17+J20+J23+J30</f>
        <v>0</v>
      </c>
      <c r="K11" s="11">
        <f>F11-I11-J11</f>
        <v>-107007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1639500</v>
      </c>
      <c r="E12" s="11">
        <f>+E13</f>
        <v>1639500</v>
      </c>
      <c r="F12" s="11">
        <f>G12+H12</f>
        <v>534824</v>
      </c>
      <c r="G12" s="11">
        <f>+G13</f>
        <v>0</v>
      </c>
      <c r="H12" s="11">
        <f>+H13</f>
        <v>534824</v>
      </c>
      <c r="I12" s="11">
        <f>+I13</f>
        <v>534824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257</v>
      </c>
      <c r="B13" s="10" t="s">
        <v>122</v>
      </c>
      <c r="C13" s="10" t="s">
        <v>123</v>
      </c>
      <c r="D13" s="11">
        <f>+D14</f>
        <v>1639500</v>
      </c>
      <c r="E13" s="11">
        <f>+E14</f>
        <v>1639500</v>
      </c>
      <c r="F13" s="11">
        <f>G13+H13</f>
        <v>534824</v>
      </c>
      <c r="G13" s="11">
        <f>+G14</f>
        <v>0</v>
      </c>
      <c r="H13" s="11">
        <f>+H14</f>
        <v>534824</v>
      </c>
      <c r="I13" s="11">
        <f>+I14</f>
        <v>534824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230</v>
      </c>
      <c r="B14" s="10" t="s">
        <v>137</v>
      </c>
      <c r="C14" s="10" t="s">
        <v>138</v>
      </c>
      <c r="D14" s="11">
        <f>+D15</f>
        <v>1639500</v>
      </c>
      <c r="E14" s="11">
        <f>+E15</f>
        <v>1639500</v>
      </c>
      <c r="F14" s="11">
        <f>G14+H14</f>
        <v>534824</v>
      </c>
      <c r="G14" s="11">
        <f>+G15</f>
        <v>0</v>
      </c>
      <c r="H14" s="11">
        <f>+H15</f>
        <v>534824</v>
      </c>
      <c r="I14" s="11">
        <f>+I15</f>
        <v>534824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258</v>
      </c>
      <c r="B15" s="10" t="s">
        <v>248</v>
      </c>
      <c r="C15" s="10" t="s">
        <v>249</v>
      </c>
      <c r="D15" s="11">
        <f>+D16</f>
        <v>1639500</v>
      </c>
      <c r="E15" s="11">
        <f>+E16</f>
        <v>1639500</v>
      </c>
      <c r="F15" s="11">
        <f>G15+H15</f>
        <v>534824</v>
      </c>
      <c r="G15" s="11">
        <f>+G16</f>
        <v>0</v>
      </c>
      <c r="H15" s="11">
        <f>+H16</f>
        <v>534824</v>
      </c>
      <c r="I15" s="11">
        <f>+I16</f>
        <v>534824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259</v>
      </c>
      <c r="B16" s="10" t="s">
        <v>164</v>
      </c>
      <c r="C16" s="10" t="s">
        <v>165</v>
      </c>
      <c r="D16" s="11">
        <v>1639500</v>
      </c>
      <c r="E16" s="11">
        <v>1639500</v>
      </c>
      <c r="F16" s="11">
        <f>G16+H16</f>
        <v>534824</v>
      </c>
      <c r="G16" s="11">
        <v>0</v>
      </c>
      <c r="H16" s="11">
        <v>534824</v>
      </c>
      <c r="I16" s="11">
        <v>534824</v>
      </c>
      <c r="J16" s="11">
        <v>0</v>
      </c>
      <c r="K16" s="11">
        <f>F16-I16-J16</f>
        <v>0</v>
      </c>
    </row>
    <row r="17" spans="1:11" s="6" customFormat="1" x14ac:dyDescent="0.25">
      <c r="A17" s="10" t="s">
        <v>232</v>
      </c>
      <c r="B17" s="10" t="s">
        <v>167</v>
      </c>
      <c r="C17" s="10" t="s">
        <v>168</v>
      </c>
      <c r="D17" s="11">
        <f>D18</f>
        <v>0</v>
      </c>
      <c r="E17" s="11">
        <f>E18</f>
        <v>0</v>
      </c>
      <c r="F17" s="11">
        <f>G17+H17</f>
        <v>1040</v>
      </c>
      <c r="G17" s="11">
        <f>G18</f>
        <v>0</v>
      </c>
      <c r="H17" s="11">
        <f>H18</f>
        <v>1040</v>
      </c>
      <c r="I17" s="11">
        <f>I18</f>
        <v>0</v>
      </c>
      <c r="J17" s="11">
        <f>J18</f>
        <v>0</v>
      </c>
      <c r="K17" s="11">
        <f>F17-I17-J17</f>
        <v>1040</v>
      </c>
    </row>
    <row r="18" spans="1:11" s="6" customFormat="1" ht="33" x14ac:dyDescent="0.25">
      <c r="A18" s="10" t="s">
        <v>55</v>
      </c>
      <c r="B18" s="10" t="s">
        <v>170</v>
      </c>
      <c r="C18" s="10" t="s">
        <v>171</v>
      </c>
      <c r="D18" s="11">
        <f>D19</f>
        <v>0</v>
      </c>
      <c r="E18" s="11">
        <f>E19</f>
        <v>0</v>
      </c>
      <c r="F18" s="11">
        <f>G18+H18</f>
        <v>1040</v>
      </c>
      <c r="G18" s="11">
        <f>G19</f>
        <v>0</v>
      </c>
      <c r="H18" s="11">
        <f>H19</f>
        <v>1040</v>
      </c>
      <c r="I18" s="11">
        <f>I19</f>
        <v>0</v>
      </c>
      <c r="J18" s="11">
        <f>J19</f>
        <v>0</v>
      </c>
      <c r="K18" s="11">
        <f>F18-I18-J18</f>
        <v>1040</v>
      </c>
    </row>
    <row r="19" spans="1:11" s="6" customFormat="1" ht="22.5" x14ac:dyDescent="0.25">
      <c r="A19" s="10" t="s">
        <v>58</v>
      </c>
      <c r="B19" s="10" t="s">
        <v>173</v>
      </c>
      <c r="C19" s="10" t="s">
        <v>174</v>
      </c>
      <c r="D19" s="11">
        <v>0</v>
      </c>
      <c r="E19" s="11">
        <v>0</v>
      </c>
      <c r="F19" s="11">
        <f>G19+H19</f>
        <v>1040</v>
      </c>
      <c r="G19" s="11">
        <v>0</v>
      </c>
      <c r="H19" s="11">
        <v>1040</v>
      </c>
      <c r="I19" s="11">
        <v>0</v>
      </c>
      <c r="J19" s="11">
        <v>0</v>
      </c>
      <c r="K19" s="11">
        <f>F19-I19-J19</f>
        <v>1040</v>
      </c>
    </row>
    <row r="20" spans="1:11" s="6" customFormat="1" ht="22.5" x14ac:dyDescent="0.25">
      <c r="A20" s="10" t="s">
        <v>73</v>
      </c>
      <c r="B20" s="10" t="s">
        <v>176</v>
      </c>
      <c r="C20" s="10" t="s">
        <v>177</v>
      </c>
      <c r="D20" s="11">
        <f>D21</f>
        <v>700000</v>
      </c>
      <c r="E20" s="11">
        <f>E21</f>
        <v>700000</v>
      </c>
      <c r="F20" s="11">
        <f>G20+H20</f>
        <v>253500</v>
      </c>
      <c r="G20" s="11">
        <f>G21</f>
        <v>0</v>
      </c>
      <c r="H20" s="11">
        <f>H21</f>
        <v>253500</v>
      </c>
      <c r="I20" s="11">
        <f>I21</f>
        <v>253500</v>
      </c>
      <c r="J20" s="11">
        <f>J21</f>
        <v>0</v>
      </c>
      <c r="K20" s="11">
        <f>F20-I20-J20</f>
        <v>0</v>
      </c>
    </row>
    <row r="21" spans="1:11" s="6" customFormat="1" ht="43.5" x14ac:dyDescent="0.25">
      <c r="A21" s="10" t="s">
        <v>76</v>
      </c>
      <c r="B21" s="10" t="s">
        <v>179</v>
      </c>
      <c r="C21" s="10" t="s">
        <v>180</v>
      </c>
      <c r="D21" s="11">
        <f>+D22</f>
        <v>700000</v>
      </c>
      <c r="E21" s="11">
        <f>+E22</f>
        <v>700000</v>
      </c>
      <c r="F21" s="11">
        <f>G21+H21</f>
        <v>253500</v>
      </c>
      <c r="G21" s="11">
        <f>+G22</f>
        <v>0</v>
      </c>
      <c r="H21" s="11">
        <f>+H22</f>
        <v>253500</v>
      </c>
      <c r="I21" s="11">
        <f>+I22</f>
        <v>253500</v>
      </c>
      <c r="J21" s="11">
        <f>+J22</f>
        <v>0</v>
      </c>
      <c r="K21" s="11">
        <f>F21-I21-J21</f>
        <v>0</v>
      </c>
    </row>
    <row r="22" spans="1:11" s="6" customFormat="1" ht="33" x14ac:dyDescent="0.25">
      <c r="A22" s="10" t="s">
        <v>82</v>
      </c>
      <c r="B22" s="10" t="s">
        <v>182</v>
      </c>
      <c r="C22" s="10" t="s">
        <v>183</v>
      </c>
      <c r="D22" s="11">
        <v>700000</v>
      </c>
      <c r="E22" s="11">
        <v>700000</v>
      </c>
      <c r="F22" s="11">
        <f>G22+H22</f>
        <v>253500</v>
      </c>
      <c r="G22" s="11">
        <v>0</v>
      </c>
      <c r="H22" s="11">
        <v>253500</v>
      </c>
      <c r="I22" s="11">
        <v>253500</v>
      </c>
      <c r="J22" s="11">
        <v>0</v>
      </c>
      <c r="K22" s="11">
        <f>F22-I22-J22</f>
        <v>0</v>
      </c>
    </row>
    <row r="23" spans="1:11" s="6" customFormat="1" x14ac:dyDescent="0.25">
      <c r="A23" s="10" t="s">
        <v>235</v>
      </c>
      <c r="B23" s="10" t="s">
        <v>185</v>
      </c>
      <c r="C23" s="10" t="s">
        <v>186</v>
      </c>
      <c r="D23" s="11">
        <f>D24</f>
        <v>1774500</v>
      </c>
      <c r="E23" s="11">
        <f>E24</f>
        <v>1774500</v>
      </c>
      <c r="F23" s="11">
        <f>G23+H23</f>
        <v>25095</v>
      </c>
      <c r="G23" s="11">
        <f>G24</f>
        <v>0</v>
      </c>
      <c r="H23" s="11">
        <f>H24</f>
        <v>25095</v>
      </c>
      <c r="I23" s="11">
        <f>I24</f>
        <v>52043</v>
      </c>
      <c r="J23" s="11">
        <f>J24</f>
        <v>0</v>
      </c>
      <c r="K23" s="11">
        <f>F23-I23-J23</f>
        <v>-26948</v>
      </c>
    </row>
    <row r="24" spans="1:11" s="6" customFormat="1" ht="22.5" x14ac:dyDescent="0.25">
      <c r="A24" s="10" t="s">
        <v>94</v>
      </c>
      <c r="B24" s="10" t="s">
        <v>188</v>
      </c>
      <c r="C24" s="10" t="s">
        <v>189</v>
      </c>
      <c r="D24" s="11">
        <f>D25+D27</f>
        <v>1774500</v>
      </c>
      <c r="E24" s="11">
        <f>E25+E27</f>
        <v>1774500</v>
      </c>
      <c r="F24" s="11">
        <f>G24+H24</f>
        <v>25095</v>
      </c>
      <c r="G24" s="11">
        <f>G25+G27</f>
        <v>0</v>
      </c>
      <c r="H24" s="11">
        <f>H25+H27</f>
        <v>25095</v>
      </c>
      <c r="I24" s="11">
        <f>I25+I27</f>
        <v>52043</v>
      </c>
      <c r="J24" s="11">
        <f>J25+J27</f>
        <v>0</v>
      </c>
      <c r="K24" s="11">
        <f>F24-I24-J24</f>
        <v>-26948</v>
      </c>
    </row>
    <row r="25" spans="1:11" s="6" customFormat="1" ht="96" x14ac:dyDescent="0.25">
      <c r="A25" s="10" t="s">
        <v>97</v>
      </c>
      <c r="B25" s="10" t="s">
        <v>191</v>
      </c>
      <c r="C25" s="10" t="s">
        <v>192</v>
      </c>
      <c r="D25" s="11">
        <f>+D26</f>
        <v>1220500</v>
      </c>
      <c r="E25" s="11">
        <f>+E26</f>
        <v>1220500</v>
      </c>
      <c r="F25" s="11">
        <f>G25+H25</f>
        <v>25095</v>
      </c>
      <c r="G25" s="11">
        <f>+G26</f>
        <v>0</v>
      </c>
      <c r="H25" s="11">
        <f>+H26</f>
        <v>25095</v>
      </c>
      <c r="I25" s="11">
        <f>+I26</f>
        <v>25095</v>
      </c>
      <c r="J25" s="11">
        <f>+J26</f>
        <v>0</v>
      </c>
      <c r="K25" s="11">
        <f>F25-I25-J25</f>
        <v>0</v>
      </c>
    </row>
    <row r="26" spans="1:11" s="6" customFormat="1" ht="22.5" x14ac:dyDescent="0.25">
      <c r="A26" s="10" t="s">
        <v>260</v>
      </c>
      <c r="B26" s="10" t="s">
        <v>200</v>
      </c>
      <c r="C26" s="10" t="s">
        <v>201</v>
      </c>
      <c r="D26" s="11">
        <v>1220500</v>
      </c>
      <c r="E26" s="11">
        <v>1220500</v>
      </c>
      <c r="F26" s="11">
        <f>G26+H26</f>
        <v>25095</v>
      </c>
      <c r="G26" s="11">
        <v>0</v>
      </c>
      <c r="H26" s="11">
        <v>25095</v>
      </c>
      <c r="I26" s="11">
        <v>25095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154</v>
      </c>
      <c r="B27" s="10" t="s">
        <v>203</v>
      </c>
      <c r="C27" s="10" t="s">
        <v>204</v>
      </c>
      <c r="D27" s="11">
        <f>+D28+D29</f>
        <v>554000</v>
      </c>
      <c r="E27" s="11">
        <f>+E28+E29</f>
        <v>554000</v>
      </c>
      <c r="F27" s="11">
        <f>G27+H27</f>
        <v>0</v>
      </c>
      <c r="G27" s="11">
        <f>+G28+G29</f>
        <v>0</v>
      </c>
      <c r="H27" s="11">
        <f>+H28+H29</f>
        <v>0</v>
      </c>
      <c r="I27" s="11">
        <f>+I28+I29</f>
        <v>26948</v>
      </c>
      <c r="J27" s="11">
        <f>+J28+J29</f>
        <v>0</v>
      </c>
      <c r="K27" s="11">
        <f>F27-I27-J27</f>
        <v>-26948</v>
      </c>
    </row>
    <row r="28" spans="1:11" s="6" customFormat="1" ht="22.5" x14ac:dyDescent="0.25">
      <c r="A28" s="10" t="s">
        <v>261</v>
      </c>
      <c r="B28" s="10" t="s">
        <v>206</v>
      </c>
      <c r="C28" s="10" t="s">
        <v>207</v>
      </c>
      <c r="D28" s="11">
        <v>75000</v>
      </c>
      <c r="E28" s="11">
        <v>75000</v>
      </c>
      <c r="F28" s="11">
        <f>G28+H28</f>
        <v>0</v>
      </c>
      <c r="G28" s="11">
        <v>0</v>
      </c>
      <c r="H28" s="11">
        <v>0</v>
      </c>
      <c r="I28" s="11">
        <v>26948</v>
      </c>
      <c r="J28" s="11">
        <v>0</v>
      </c>
      <c r="K28" s="11">
        <f>F28-I28-J28</f>
        <v>-26948</v>
      </c>
    </row>
    <row r="29" spans="1:11" s="6" customFormat="1" ht="43.5" x14ac:dyDescent="0.25">
      <c r="A29" s="10" t="s">
        <v>262</v>
      </c>
      <c r="B29" s="10" t="s">
        <v>212</v>
      </c>
      <c r="C29" s="10" t="s">
        <v>213</v>
      </c>
      <c r="D29" s="11">
        <v>479000</v>
      </c>
      <c r="E29" s="11">
        <v>479000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263</v>
      </c>
      <c r="B30" s="10" t="s">
        <v>215</v>
      </c>
      <c r="C30" s="10" t="s">
        <v>216</v>
      </c>
      <c r="D30" s="11">
        <f>+D31</f>
        <v>455000</v>
      </c>
      <c r="E30" s="11">
        <f>+E31</f>
        <v>455000</v>
      </c>
      <c r="F30" s="11">
        <f>G30+H30</f>
        <v>0</v>
      </c>
      <c r="G30" s="11">
        <f>+G31</f>
        <v>0</v>
      </c>
      <c r="H30" s="11">
        <f>+H31</f>
        <v>0</v>
      </c>
      <c r="I30" s="11">
        <f>+I31</f>
        <v>81099</v>
      </c>
      <c r="J30" s="11">
        <f>+J31</f>
        <v>0</v>
      </c>
      <c r="K30" s="11">
        <f>F30-I30-J30</f>
        <v>-81099</v>
      </c>
    </row>
    <row r="31" spans="1:11" s="6" customFormat="1" ht="33" x14ac:dyDescent="0.25">
      <c r="A31" s="10" t="s">
        <v>264</v>
      </c>
      <c r="B31" s="10" t="s">
        <v>218</v>
      </c>
      <c r="C31" s="10" t="s">
        <v>219</v>
      </c>
      <c r="D31" s="11">
        <f>D32</f>
        <v>455000</v>
      </c>
      <c r="E31" s="11">
        <f>E32</f>
        <v>455000</v>
      </c>
      <c r="F31" s="11">
        <f>G31+H31</f>
        <v>0</v>
      </c>
      <c r="G31" s="11">
        <f>G32</f>
        <v>0</v>
      </c>
      <c r="H31" s="11">
        <f>H32</f>
        <v>0</v>
      </c>
      <c r="I31" s="11">
        <f>I32</f>
        <v>81099</v>
      </c>
      <c r="J31" s="11">
        <f>J32</f>
        <v>0</v>
      </c>
      <c r="K31" s="11">
        <f>F31-I31-J31</f>
        <v>-81099</v>
      </c>
    </row>
    <row r="32" spans="1:11" s="6" customFormat="1" ht="22.5" x14ac:dyDescent="0.25">
      <c r="A32" s="10" t="s">
        <v>265</v>
      </c>
      <c r="B32" s="10" t="s">
        <v>221</v>
      </c>
      <c r="C32" s="10" t="s">
        <v>222</v>
      </c>
      <c r="D32" s="11">
        <v>455000</v>
      </c>
      <c r="E32" s="11">
        <v>455000</v>
      </c>
      <c r="F32" s="11">
        <f>G32+H32</f>
        <v>0</v>
      </c>
      <c r="G32" s="11">
        <v>0</v>
      </c>
      <c r="H32" s="11">
        <v>0</v>
      </c>
      <c r="I32" s="11">
        <v>81099</v>
      </c>
      <c r="J32" s="11">
        <v>0</v>
      </c>
      <c r="K32" s="11">
        <f>F32-I32-J32</f>
        <v>-81099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223</v>
      </c>
      <c r="B34" s="13"/>
      <c r="C34" s="13"/>
      <c r="D34" s="13"/>
      <c r="E34" s="13" t="s">
        <v>225</v>
      </c>
      <c r="F34" s="13"/>
      <c r="G34" s="13"/>
      <c r="H34" s="13"/>
      <c r="I34" s="13" t="s">
        <v>226</v>
      </c>
      <c r="J34" s="13"/>
      <c r="K34" s="13"/>
      <c r="L34" s="13"/>
    </row>
    <row r="35" spans="1:12" x14ac:dyDescent="0.25">
      <c r="A35" s="3" t="s">
        <v>224</v>
      </c>
      <c r="B35" s="3"/>
      <c r="C35" s="3"/>
      <c r="D35" s="3"/>
      <c r="E35" s="3"/>
      <c r="F35" s="3"/>
      <c r="G35" s="3"/>
      <c r="H35" s="3"/>
      <c r="I35" s="3" t="s">
        <v>227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A34:D34"/>
    <mergeCell ref="A35:D35"/>
    <mergeCell ref="E34:H34"/>
    <mergeCell ref="E35:H35"/>
    <mergeCell ref="I34:L34"/>
    <mergeCell ref="I35:L3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2021-12-06T07:46:18Z</dcterms:created>
  <dcterms:modified xsi:type="dcterms:W3CDTF">2021-12-06T07:46:50Z</dcterms:modified>
</cp:coreProperties>
</file>