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BF36C6BD-8D7B-4614-8160-1463950FB91C}" xr6:coauthVersionLast="43" xr6:coauthVersionMax="43" xr10:uidLastSave="{00000000-0000-0000-0000-000000000000}"/>
  <bookViews>
    <workbookView xWindow="735" yWindow="735" windowWidth="15375" windowHeight="7875" activeTab="2" xr2:uid="{C03AE074-9E2D-4355-8C47-1A8DFDE9288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9" i="3"/>
  <c r="D18" i="3" s="1"/>
  <c r="D17" i="3" s="1"/>
  <c r="E19" i="3"/>
  <c r="E18" i="3" s="1"/>
  <c r="E17" i="3" s="1"/>
  <c r="G19" i="3"/>
  <c r="G18" i="3" s="1"/>
  <c r="H19" i="3"/>
  <c r="F19" i="3" s="1"/>
  <c r="K19" i="3" s="1"/>
  <c r="I19" i="3"/>
  <c r="I18" i="3" s="1"/>
  <c r="I17" i="3" s="1"/>
  <c r="J19" i="3"/>
  <c r="J18" i="3" s="1"/>
  <c r="J17" i="3" s="1"/>
  <c r="F20" i="3"/>
  <c r="K20" i="3"/>
  <c r="D21" i="3"/>
  <c r="E21" i="3"/>
  <c r="G21" i="3"/>
  <c r="F21" i="3" s="1"/>
  <c r="K21" i="3" s="1"/>
  <c r="H21" i="3"/>
  <c r="I21" i="3"/>
  <c r="J21" i="3"/>
  <c r="F22" i="3"/>
  <c r="K22" i="3" s="1"/>
  <c r="F23" i="3"/>
  <c r="K23" i="3"/>
  <c r="D25" i="3"/>
  <c r="D24" i="3" s="1"/>
  <c r="E25" i="3"/>
  <c r="E24" i="3" s="1"/>
  <c r="G25" i="3"/>
  <c r="F25" i="3" s="1"/>
  <c r="K25" i="3" s="1"/>
  <c r="H25" i="3"/>
  <c r="H24" i="3" s="1"/>
  <c r="I25" i="3"/>
  <c r="I24" i="3" s="1"/>
  <c r="J25" i="3"/>
  <c r="J24" i="3" s="1"/>
  <c r="F26" i="3"/>
  <c r="K26" i="3" s="1"/>
  <c r="F27" i="3"/>
  <c r="K27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G22" i="2" s="1"/>
  <c r="H23" i="2"/>
  <c r="F23" i="2" s="1"/>
  <c r="K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H26" i="2"/>
  <c r="F26" i="2" s="1"/>
  <c r="K26" i="2" s="1"/>
  <c r="I26" i="2"/>
  <c r="J26" i="2"/>
  <c r="F27" i="2"/>
  <c r="K27" i="2"/>
  <c r="F28" i="2"/>
  <c r="K28" i="2" s="1"/>
  <c r="F29" i="2"/>
  <c r="K29" i="2"/>
  <c r="F30" i="2"/>
  <c r="K30" i="2" s="1"/>
  <c r="D32" i="2"/>
  <c r="E32" i="2"/>
  <c r="G32" i="2"/>
  <c r="H32" i="2"/>
  <c r="F32" i="2" s="1"/>
  <c r="K32" i="2" s="1"/>
  <c r="I32" i="2"/>
  <c r="J32" i="2"/>
  <c r="F33" i="2"/>
  <c r="K33" i="2"/>
  <c r="F34" i="2"/>
  <c r="K34" i="2" s="1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 s="1"/>
  <c r="F39" i="2"/>
  <c r="K39" i="2"/>
  <c r="D41" i="2"/>
  <c r="D40" i="2" s="1"/>
  <c r="E41" i="2"/>
  <c r="E40" i="2" s="1"/>
  <c r="G41" i="2"/>
  <c r="G40" i="2" s="1"/>
  <c r="F40" i="2" s="1"/>
  <c r="K40" i="2" s="1"/>
  <c r="H41" i="2"/>
  <c r="H40" i="2" s="1"/>
  <c r="I41" i="2"/>
  <c r="I40" i="2" s="1"/>
  <c r="J41" i="2"/>
  <c r="J40" i="2" s="1"/>
  <c r="F42" i="2"/>
  <c r="K42" i="2" s="1"/>
  <c r="D46" i="2"/>
  <c r="D45" i="2" s="1"/>
  <c r="D44" i="2" s="1"/>
  <c r="E46" i="2"/>
  <c r="E45" i="2" s="1"/>
  <c r="E44" i="2" s="1"/>
  <c r="G46" i="2"/>
  <c r="G45" i="2" s="1"/>
  <c r="H46" i="2"/>
  <c r="F46" i="2" s="1"/>
  <c r="K46" i="2" s="1"/>
  <c r="I46" i="2"/>
  <c r="I45" i="2" s="1"/>
  <c r="I44" i="2" s="1"/>
  <c r="J46" i="2"/>
  <c r="J45" i="2" s="1"/>
  <c r="J44" i="2" s="1"/>
  <c r="F47" i="2"/>
  <c r="K47" i="2"/>
  <c r="D49" i="2"/>
  <c r="D48" i="2" s="1"/>
  <c r="E49" i="2"/>
  <c r="E48" i="2" s="1"/>
  <c r="G49" i="2"/>
  <c r="H49" i="2"/>
  <c r="H48" i="2" s="1"/>
  <c r="I49" i="2"/>
  <c r="I48" i="2" s="1"/>
  <c r="J49" i="2"/>
  <c r="J48" i="2" s="1"/>
  <c r="F50" i="2"/>
  <c r="K50" i="2" s="1"/>
  <c r="F51" i="2"/>
  <c r="K51" i="2"/>
  <c r="D53" i="2"/>
  <c r="D52" i="2" s="1"/>
  <c r="E53" i="2"/>
  <c r="E52" i="2" s="1"/>
  <c r="G53" i="2"/>
  <c r="G52" i="2" s="1"/>
  <c r="F52" i="2" s="1"/>
  <c r="K52" i="2" s="1"/>
  <c r="H53" i="2"/>
  <c r="H52" i="2" s="1"/>
  <c r="I53" i="2"/>
  <c r="I52" i="2" s="1"/>
  <c r="J53" i="2"/>
  <c r="J52" i="2" s="1"/>
  <c r="F54" i="2"/>
  <c r="K54" i="2" s="1"/>
  <c r="D55" i="2"/>
  <c r="E55" i="2"/>
  <c r="G55" i="2"/>
  <c r="H55" i="2"/>
  <c r="F55" i="2" s="1"/>
  <c r="K55" i="2" s="1"/>
  <c r="I55" i="2"/>
  <c r="J55" i="2"/>
  <c r="F56" i="2"/>
  <c r="K56" i="2"/>
  <c r="D59" i="2"/>
  <c r="D58" i="2" s="1"/>
  <c r="D57" i="2" s="1"/>
  <c r="E59" i="2"/>
  <c r="E58" i="2" s="1"/>
  <c r="E57" i="2" s="1"/>
  <c r="G59" i="2"/>
  <c r="G58" i="2" s="1"/>
  <c r="H59" i="2"/>
  <c r="H58" i="2" s="1"/>
  <c r="H57" i="2" s="1"/>
  <c r="I59" i="2"/>
  <c r="I58" i="2" s="1"/>
  <c r="I57" i="2" s="1"/>
  <c r="J59" i="2"/>
  <c r="J58" i="2" s="1"/>
  <c r="J57" i="2" s="1"/>
  <c r="F60" i="2"/>
  <c r="K60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F19" i="1"/>
  <c r="K19" i="1" s="1"/>
  <c r="G19" i="1"/>
  <c r="H19" i="1"/>
  <c r="I19" i="1"/>
  <c r="J19" i="1"/>
  <c r="F20" i="1"/>
  <c r="K20" i="1"/>
  <c r="F21" i="1"/>
  <c r="K21" i="1" s="1"/>
  <c r="D24" i="1"/>
  <c r="D23" i="1" s="1"/>
  <c r="D22" i="1" s="1"/>
  <c r="E24" i="1"/>
  <c r="E23" i="1" s="1"/>
  <c r="E22" i="1" s="1"/>
  <c r="F24" i="1"/>
  <c r="K24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F27" i="1"/>
  <c r="K27" i="1" s="1"/>
  <c r="G27" i="1"/>
  <c r="H27" i="1"/>
  <c r="I27" i="1"/>
  <c r="J27" i="1"/>
  <c r="F28" i="1"/>
  <c r="K28" i="1"/>
  <c r="F29" i="1"/>
  <c r="K29" i="1" s="1"/>
  <c r="F30" i="1"/>
  <c r="K30" i="1"/>
  <c r="F31" i="1"/>
  <c r="K31" i="1" s="1"/>
  <c r="D33" i="1"/>
  <c r="E33" i="1"/>
  <c r="F33" i="1"/>
  <c r="K33" i="1" s="1"/>
  <c r="G33" i="1"/>
  <c r="G32" i="1" s="1"/>
  <c r="H33" i="1"/>
  <c r="I33" i="1"/>
  <c r="I32" i="1" s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G37" i="1" s="1"/>
  <c r="H38" i="1"/>
  <c r="H37" i="1" s="1"/>
  <c r="I38" i="1"/>
  <c r="I37" i="1" s="1"/>
  <c r="J38" i="1"/>
  <c r="J37" i="1" s="1"/>
  <c r="F39" i="1"/>
  <c r="K39" i="1" s="1"/>
  <c r="F40" i="1"/>
  <c r="K40" i="1"/>
  <c r="D42" i="1"/>
  <c r="D41" i="1" s="1"/>
  <c r="E42" i="1"/>
  <c r="E41" i="1" s="1"/>
  <c r="G42" i="1"/>
  <c r="H42" i="1"/>
  <c r="H41" i="1" s="1"/>
  <c r="I42" i="1"/>
  <c r="I41" i="1" s="1"/>
  <c r="J42" i="1"/>
  <c r="J41" i="1" s="1"/>
  <c r="F43" i="1"/>
  <c r="K43" i="1" s="1"/>
  <c r="D47" i="1"/>
  <c r="D46" i="1" s="1"/>
  <c r="D45" i="1" s="1"/>
  <c r="E47" i="1"/>
  <c r="E46" i="1" s="1"/>
  <c r="E45" i="1" s="1"/>
  <c r="F47" i="1"/>
  <c r="G47" i="1"/>
  <c r="G46" i="1" s="1"/>
  <c r="G45" i="1" s="1"/>
  <c r="H47" i="1"/>
  <c r="H46" i="1" s="1"/>
  <c r="H45" i="1" s="1"/>
  <c r="I47" i="1"/>
  <c r="I46" i="1" s="1"/>
  <c r="I45" i="1" s="1"/>
  <c r="J47" i="1"/>
  <c r="J46" i="1" s="1"/>
  <c r="J45" i="1" s="1"/>
  <c r="J44" i="1" s="1"/>
  <c r="F48" i="1"/>
  <c r="K48" i="1"/>
  <c r="D50" i="1"/>
  <c r="D49" i="1" s="1"/>
  <c r="E50" i="1"/>
  <c r="E49" i="1" s="1"/>
  <c r="G50" i="1"/>
  <c r="H50" i="1"/>
  <c r="I50" i="1"/>
  <c r="J50" i="1"/>
  <c r="J49" i="1" s="1"/>
  <c r="F51" i="1"/>
  <c r="K51" i="1" s="1"/>
  <c r="F52" i="1"/>
  <c r="K52" i="1"/>
  <c r="D53" i="1"/>
  <c r="D54" i="1"/>
  <c r="E54" i="1"/>
  <c r="E53" i="1" s="1"/>
  <c r="G54" i="1"/>
  <c r="G53" i="1" s="1"/>
  <c r="H54" i="1"/>
  <c r="H53" i="1" s="1"/>
  <c r="I54" i="1"/>
  <c r="I53" i="1" s="1"/>
  <c r="J54" i="1"/>
  <c r="J53" i="1" s="1"/>
  <c r="F55" i="1"/>
  <c r="K55" i="1" s="1"/>
  <c r="F56" i="1"/>
  <c r="K56" i="1"/>
  <c r="F57" i="1"/>
  <c r="K57" i="1" s="1"/>
  <c r="D60" i="1"/>
  <c r="D59" i="1" s="1"/>
  <c r="D58" i="1" s="1"/>
  <c r="E60" i="1"/>
  <c r="E59" i="1" s="1"/>
  <c r="E58" i="1" s="1"/>
  <c r="F60" i="1"/>
  <c r="G60" i="1"/>
  <c r="G59" i="1" s="1"/>
  <c r="G58" i="1" s="1"/>
  <c r="H60" i="1"/>
  <c r="H59" i="1" s="1"/>
  <c r="H58" i="1" s="1"/>
  <c r="F58" i="1" s="1"/>
  <c r="I60" i="1"/>
  <c r="I59" i="1" s="1"/>
  <c r="I58" i="1" s="1"/>
  <c r="J60" i="1"/>
  <c r="F61" i="1"/>
  <c r="K61" i="1"/>
  <c r="F62" i="1"/>
  <c r="K62" i="1" s="1"/>
  <c r="D63" i="1"/>
  <c r="E63" i="1"/>
  <c r="F63" i="1"/>
  <c r="K63" i="1" s="1"/>
  <c r="G63" i="1"/>
  <c r="H63" i="1"/>
  <c r="I63" i="1"/>
  <c r="J63" i="1"/>
  <c r="J59" i="1" s="1"/>
  <c r="J58" i="1" s="1"/>
  <c r="F64" i="1"/>
  <c r="K64" i="1"/>
  <c r="F65" i="1"/>
  <c r="K65" i="1" s="1"/>
  <c r="F66" i="1"/>
  <c r="D67" i="1"/>
  <c r="D66" i="1" s="1"/>
  <c r="E67" i="1"/>
  <c r="E66" i="1" s="1"/>
  <c r="F67" i="1"/>
  <c r="G67" i="1"/>
  <c r="G66" i="1" s="1"/>
  <c r="H67" i="1"/>
  <c r="H66" i="1" s="1"/>
  <c r="I67" i="1"/>
  <c r="I66" i="1" s="1"/>
  <c r="J67" i="1"/>
  <c r="J66" i="1" s="1"/>
  <c r="F68" i="1"/>
  <c r="K68" i="1"/>
  <c r="F69" i="1"/>
  <c r="K69" i="1" s="1"/>
  <c r="G17" i="3" l="1"/>
  <c r="J11" i="3"/>
  <c r="E11" i="3"/>
  <c r="I11" i="3"/>
  <c r="D11" i="3"/>
  <c r="G24" i="3"/>
  <c r="F24" i="3" s="1"/>
  <c r="K24" i="3" s="1"/>
  <c r="G14" i="3"/>
  <c r="H18" i="3"/>
  <c r="H17" i="3" s="1"/>
  <c r="H11" i="3" s="1"/>
  <c r="G57" i="2"/>
  <c r="F57" i="2" s="1"/>
  <c r="K57" i="2" s="1"/>
  <c r="F58" i="2"/>
  <c r="K58" i="2" s="1"/>
  <c r="G48" i="2"/>
  <c r="F48" i="2" s="1"/>
  <c r="K48" i="2" s="1"/>
  <c r="G44" i="2"/>
  <c r="J31" i="2"/>
  <c r="E31" i="2"/>
  <c r="E13" i="2" s="1"/>
  <c r="E12" i="2" s="1"/>
  <c r="E11" i="2" s="1"/>
  <c r="G21" i="2"/>
  <c r="G14" i="2"/>
  <c r="F15" i="2"/>
  <c r="K15" i="2" s="1"/>
  <c r="J43" i="2"/>
  <c r="E43" i="2"/>
  <c r="I31" i="2"/>
  <c r="I13" i="2" s="1"/>
  <c r="I12" i="2" s="1"/>
  <c r="I11" i="2" s="1"/>
  <c r="D31" i="2"/>
  <c r="J13" i="2"/>
  <c r="J12" i="2" s="1"/>
  <c r="J11" i="2" s="1"/>
  <c r="I43" i="2"/>
  <c r="D43" i="2"/>
  <c r="D13" i="2"/>
  <c r="D12" i="2" s="1"/>
  <c r="D11" i="2" s="1"/>
  <c r="G36" i="2"/>
  <c r="F36" i="2" s="1"/>
  <c r="K36" i="2" s="1"/>
  <c r="F59" i="2"/>
  <c r="K59" i="2" s="1"/>
  <c r="F53" i="2"/>
  <c r="K53" i="2" s="1"/>
  <c r="F49" i="2"/>
  <c r="K49" i="2" s="1"/>
  <c r="H45" i="2"/>
  <c r="H44" i="2" s="1"/>
  <c r="H43" i="2" s="1"/>
  <c r="F41" i="2"/>
  <c r="K41" i="2" s="1"/>
  <c r="H31" i="2"/>
  <c r="H22" i="2"/>
  <c r="H21" i="2" s="1"/>
  <c r="H13" i="2" s="1"/>
  <c r="H12" i="2" s="1"/>
  <c r="H11" i="2" s="1"/>
  <c r="F16" i="2"/>
  <c r="K16" i="2" s="1"/>
  <c r="K58" i="1"/>
  <c r="H49" i="1"/>
  <c r="K66" i="1"/>
  <c r="F53" i="1"/>
  <c r="K53" i="1" s="1"/>
  <c r="H44" i="1"/>
  <c r="I49" i="1"/>
  <c r="F37" i="1"/>
  <c r="K37" i="1" s="1"/>
  <c r="J32" i="1"/>
  <c r="K67" i="1"/>
  <c r="F45" i="1"/>
  <c r="K45" i="1" s="1"/>
  <c r="F32" i="1"/>
  <c r="K32" i="1" s="1"/>
  <c r="K60" i="1"/>
  <c r="F59" i="1"/>
  <c r="K59" i="1" s="1"/>
  <c r="K47" i="1"/>
  <c r="F46" i="1"/>
  <c r="K46" i="1" s="1"/>
  <c r="E32" i="1"/>
  <c r="J14" i="1"/>
  <c r="J13" i="1" s="1"/>
  <c r="E14" i="1"/>
  <c r="D44" i="1"/>
  <c r="F50" i="1"/>
  <c r="K50" i="1" s="1"/>
  <c r="I44" i="1"/>
  <c r="E44" i="1"/>
  <c r="F42" i="1"/>
  <c r="K42" i="1" s="1"/>
  <c r="H32" i="1"/>
  <c r="H14" i="1" s="1"/>
  <c r="H13" i="1" s="1"/>
  <c r="D32" i="1"/>
  <c r="G22" i="1"/>
  <c r="F22" i="1" s="1"/>
  <c r="K22" i="1" s="1"/>
  <c r="F23" i="1"/>
  <c r="K23" i="1" s="1"/>
  <c r="I14" i="1"/>
  <c r="I13" i="1" s="1"/>
  <c r="D14" i="1"/>
  <c r="G49" i="1"/>
  <c r="F49" i="1" s="1"/>
  <c r="K49" i="1" s="1"/>
  <c r="G41" i="1"/>
  <c r="F41" i="1" s="1"/>
  <c r="K41" i="1" s="1"/>
  <c r="G16" i="1"/>
  <c r="F54" i="1"/>
  <c r="K54" i="1" s="1"/>
  <c r="F38" i="1"/>
  <c r="K38" i="1" s="1"/>
  <c r="F17" i="3" l="1"/>
  <c r="K17" i="3" s="1"/>
  <c r="F18" i="3"/>
  <c r="K18" i="3" s="1"/>
  <c r="G13" i="3"/>
  <c r="F14" i="3"/>
  <c r="K14" i="3" s="1"/>
  <c r="F14" i="2"/>
  <c r="K14" i="2" s="1"/>
  <c r="F21" i="2"/>
  <c r="K21" i="2" s="1"/>
  <c r="F44" i="2"/>
  <c r="K44" i="2" s="1"/>
  <c r="G43" i="2"/>
  <c r="F43" i="2" s="1"/>
  <c r="K43" i="2" s="1"/>
  <c r="G31" i="2"/>
  <c r="F31" i="2" s="1"/>
  <c r="K31" i="2" s="1"/>
  <c r="F22" i="2"/>
  <c r="K22" i="2" s="1"/>
  <c r="F45" i="2"/>
  <c r="K45" i="2" s="1"/>
  <c r="H11" i="1"/>
  <c r="H12" i="1"/>
  <c r="D13" i="1"/>
  <c r="E13" i="1"/>
  <c r="G44" i="1"/>
  <c r="F44" i="1" s="1"/>
  <c r="K44" i="1" s="1"/>
  <c r="F16" i="1"/>
  <c r="K16" i="1" s="1"/>
  <c r="G15" i="1"/>
  <c r="I11" i="1"/>
  <c r="I12" i="1"/>
  <c r="J11" i="1"/>
  <c r="J12" i="1"/>
  <c r="G12" i="3" l="1"/>
  <c r="F13" i="3"/>
  <c r="K13" i="3" s="1"/>
  <c r="G13" i="2"/>
  <c r="D11" i="1"/>
  <c r="D12" i="1"/>
  <c r="E11" i="1"/>
  <c r="E12" i="1"/>
  <c r="F15" i="1"/>
  <c r="K15" i="1" s="1"/>
  <c r="G14" i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<sst xmlns="http://schemas.openxmlformats.org/spreadsheetml/2006/main" count="450" uniqueCount="239">
  <si>
    <t>CENTRALIZAT</t>
  </si>
  <si>
    <t xml:space="preserve"> Anexa 12</t>
  </si>
  <si>
    <t>Cont de executie - Venituri - Bugetul local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</si>
  <si>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</si>
  <si>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</si>
  <si>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</si>
  <si>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</si>
  <si>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</si>
  <si>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</si>
  <si>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</si>
  <si>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</si>
  <si>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</si>
  <si>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</si>
  <si>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</si>
  <si>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</si>
  <si>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</si>
  <si>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</si>
  <si>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</si>
  <si>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</si>
  <si>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</si>
  <si>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</si>
  <si>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</si>
  <si>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</si>
  <si>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</si>
  <si>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</si>
  <si>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</si>
  <si>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</si>
  <si>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</si>
  <si>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</si>
  <si>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</si>
  <si>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</si>
  <si>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</si>
  <si>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</si>
  <si>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</si>
  <si>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</si>
  <si>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</si>
  <si>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</si>
  <si>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</si>
  <si>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</si>
  <si>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</si>
  <si>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</si>
  <si>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</si>
  <si>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</si>
  <si>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</si>
  <si>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</si>
  <si>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</si>
  <si>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</si>
  <si>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</si>
  <si>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</si>
  <si>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</si>
  <si>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</si>
  <si>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</si>
  <si>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</si>
  <si>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</si>
  <si>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</si>
  <si>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</si>
  <si>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</si>
  <si>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</si>
  <si>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</si>
  <si>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</si>
  <si>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</si>
  <si>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</si>
  <si>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</si>
  <si>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</si>
  <si>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</si>
  <si>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</si>
  <si>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</si>
  <si>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</si>
  <si>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</si>
  <si>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</si>
  <si>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</si>
  <si>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</si>
  <si>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</si>
  <si>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</si>
  <si>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</si>
  <si>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</si>
  <si>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</si>
  <si>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</si>
  <si>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</si>
  <si>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</si>
  <si>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</si>
  <si>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</si>
  <si>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</si>
  <si>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</si>
  <si>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</si>
  <si>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</si>
  <si>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</si>
  <si>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</si>
  <si>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</si>
  <si>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</si>
  <si>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</si>
  <si>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</si>
  <si>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</si>
  <si>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</si>
  <si>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</si>
  <si>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</si>
  <si>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</si>
  <si>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</si>
  <si>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</si>
  <si>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</si>
  <si>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</si>
  <si>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</si>
  <si>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</si>
  <si>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</si>
  <si>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</si>
  <si>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</si>
  <si>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</si>
  <si>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</si>
  <si>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</si>
  <si>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</si>
  <si>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</si>
  <si>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</si>
  <si>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</si>
  <si>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</si>
  <si>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</si>
  <si>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</si>
  <si>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</si>
  <si>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</si>
  <si>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</si>
  <si>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</si>
  <si>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</si>
  <si>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</si>
  <si>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</si>
  <si>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</si>
  <si>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</si>
  <si>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</si>
  <si>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</si>
  <si>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</si>
  <si>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</si>
  <si>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</si>
  <si>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</si>
  <si>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</si>
  <si>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</si>
  <si>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</si>
  <si>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</si>
  <si>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</si>
  <si>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</si>
  <si>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</si>
  <si>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</si>
  <si>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</si>
  <si>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</si>
  <si>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</si>
  <si>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80</t>
  </si>
  <si>
    <t>Alte venituri din prestari de servicii si alte activitati</t>
  </si>
  <si>
    <t>33.02.50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</si>
  <si>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</si>
  <si>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</si>
  <si>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</si>
  <si>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</si>
  <si>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</si>
  <si>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</si>
  <si>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</si>
  <si>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</si>
  <si>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</si>
  <si>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</si>
  <si>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</si>
  <si>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</si>
  <si>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</si>
  <si>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</si>
  <si>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</si>
  <si>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</si>
  <si>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</si>
  <si>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</si>
  <si>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</si>
  <si>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</si>
  <si>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</si>
  <si>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</si>
  <si>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</si>
  <si>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</si>
  <si>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</si>
  <si>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</si>
  <si>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</si>
  <si>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</si>
  <si>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</si>
  <si>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</si>
  <si>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227</t>
  </si>
  <si>
    <t>Subventii de la alte administratii (cod. 43.02.01+43.02.04+43.02.07+43.02.08+43.02.20+43.02.21)</t>
  </si>
  <si>
    <t>43.02</t>
  </si>
  <si>
    <t>237</t>
  </si>
  <si>
    <t>Sume alocate din bugetul AFIR, pentru sustinerea proiectelor din PNDR 2014-2020</t>
  </si>
  <si>
    <t>43.02.31</t>
  </si>
  <si>
    <t>243</t>
  </si>
  <si>
    <t>Sume alocate din sumele obţinute în urma scoaterii la licitaţie a certificatelor de emisii de gaze cu efect de seră pentru finanţarea proiectelor de investiţii</t>
  </si>
  <si>
    <t>43.02.44</t>
  </si>
  <si>
    <t>320</t>
  </si>
  <si>
    <t>Sume primite de la UE/alti donatori in contul platilor efectuate si prefinantari aferente cadrului financiar 2014-2020</t>
  </si>
  <si>
    <t>48.02</t>
  </si>
  <si>
    <t>333</t>
  </si>
  <si>
    <t xml:space="preserve">Fondul European Agricol de Dezvoltare Rurala  (FEADR)  (cod 48.02.04.01+48.02.04.02+48.02.04.03) </t>
  </si>
  <si>
    <t>48.02.04</t>
  </si>
  <si>
    <t>334</t>
  </si>
  <si>
    <t xml:space="preserve">  Sume primite în contul plăţilor efectuate în anul curent</t>
  </si>
  <si>
    <t>48.02.04.01</t>
  </si>
  <si>
    <t>335</t>
  </si>
  <si>
    <t xml:space="preserve">  Sume primite in contul platilor efectuate in anii anteriori</t>
  </si>
  <si>
    <t>48.02.04.02</t>
  </si>
  <si>
    <t>ORDONATOR DE CREDITE,</t>
  </si>
  <si>
    <t>BILBIE CARMEN</t>
  </si>
  <si>
    <t>.</t>
  </si>
  <si>
    <t>CONTABIL,</t>
  </si>
  <si>
    <t>HORGAN IVONETA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</si>
  <si>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</si>
  <si>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</si>
  <si>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</si>
  <si>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</si>
  <si>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</si>
  <si>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</si>
  <si>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</si>
  <si>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</si>
  <si>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</si>
  <si>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</si>
  <si>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50</t>
  </si>
  <si>
    <t>51</t>
  </si>
  <si>
    <t>58</t>
  </si>
  <si>
    <t>67</t>
  </si>
  <si>
    <t>68</t>
  </si>
  <si>
    <t>78</t>
  </si>
  <si>
    <t>82</t>
  </si>
  <si>
    <t>83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</si>
  <si>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</si>
  <si>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</si>
  <si>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</si>
  <si>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</si>
  <si>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</si>
  <si>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</si>
  <si>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</si>
  <si>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121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</si>
  <si>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</si>
  <si>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</si>
  <si>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</si>
  <si>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</si>
  <si>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</si>
  <si>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</si>
  <si>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103</t>
  </si>
  <si>
    <t>106</t>
  </si>
  <si>
    <t>184</t>
  </si>
  <si>
    <t>197</t>
  </si>
  <si>
    <t>198</t>
  </si>
  <si>
    <t>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</si>
</sst>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5F1A-7A4A-4419-B19D-719C9E55F13F}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D13+D58+D66</f>
        <v>6600800</v>
      </c>
      <c r="E11" s="11">
        <f>E13+E58+E66</f>
        <v>1964100</v>
      </c>
      <c r="F11" s="11">
        <f>G11+H11</f>
        <v>2997207</v>
      </c>
      <c r="G11" s="11">
        <f>G13+G58+G66</f>
        <v>1748253</v>
      </c>
      <c r="H11" s="11">
        <f>H13+H58+H66</f>
        <v>1248954</v>
      </c>
      <c r="I11" s="11">
        <f>I13+I58+I66</f>
        <v>983289</v>
      </c>
      <c r="J11" s="11">
        <f>J13+J58+J66</f>
        <v>0</v>
      </c>
      <c r="K11" s="11">
        <f>F11-I11-J11</f>
        <v>2013918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1718000</v>
      </c>
      <c r="E12" s="11">
        <f>E13-E33</f>
        <v>410800</v>
      </c>
      <c r="F12" s="11">
        <f>G12+H12</f>
        <v>2526143</v>
      </c>
      <c r="G12" s="11">
        <f>G13-G33</f>
        <v>1748253</v>
      </c>
      <c r="H12" s="11">
        <f>H13-H33</f>
        <v>777890</v>
      </c>
      <c r="I12" s="11">
        <f>I13-I33</f>
        <v>512225</v>
      </c>
      <c r="J12" s="11">
        <f>J13-J33</f>
        <v>0</v>
      </c>
      <c r="K12" s="11">
        <f>F12-I12-J12</f>
        <v>2013918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4637000</v>
      </c>
      <c r="E13" s="11">
        <f>E14+E44</f>
        <v>1086800</v>
      </c>
      <c r="F13" s="11">
        <f>G13+H13</f>
        <v>2967143</v>
      </c>
      <c r="G13" s="11">
        <f>G14+G44</f>
        <v>1748253</v>
      </c>
      <c r="H13" s="11">
        <f>H14+H44</f>
        <v>1218890</v>
      </c>
      <c r="I13" s="11">
        <f>I14+I44</f>
        <v>953225</v>
      </c>
      <c r="J13" s="11">
        <f>J14+J44</f>
        <v>0</v>
      </c>
      <c r="K13" s="11">
        <f>F13-I13-J13</f>
        <v>2013918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4251700</v>
      </c>
      <c r="E14" s="11">
        <f>E15+E22+E32+E41</f>
        <v>992500</v>
      </c>
      <c r="F14" s="11">
        <f>G14+H14</f>
        <v>1995094</v>
      </c>
      <c r="G14" s="11">
        <f>G15+G22+G32+G41</f>
        <v>990680</v>
      </c>
      <c r="H14" s="11">
        <f>H15+H22+H32+H41</f>
        <v>1004414</v>
      </c>
      <c r="I14" s="11">
        <f>I15+I22+I32+I41</f>
        <v>825096</v>
      </c>
      <c r="J14" s="11">
        <f>J15+J22+J32+J41</f>
        <v>0</v>
      </c>
      <c r="K14" s="11">
        <f>F14-I14-J14</f>
        <v>1169998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684000</v>
      </c>
      <c r="E15" s="11">
        <f>+E16</f>
        <v>137000</v>
      </c>
      <c r="F15" s="11">
        <f>G15+H15</f>
        <v>155503</v>
      </c>
      <c r="G15" s="11">
        <f>+G16</f>
        <v>0</v>
      </c>
      <c r="H15" s="11">
        <f>+H16</f>
        <v>155503</v>
      </c>
      <c r="I15" s="11">
        <f>+I16</f>
        <v>155503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684000</v>
      </c>
      <c r="E16" s="11">
        <f>E17+E19</f>
        <v>137000</v>
      </c>
      <c r="F16" s="11">
        <f>G16+H16</f>
        <v>155503</v>
      </c>
      <c r="G16" s="11">
        <f>G17+G19</f>
        <v>0</v>
      </c>
      <c r="H16" s="11">
        <f>H17+H19</f>
        <v>155503</v>
      </c>
      <c r="I16" s="11">
        <f>I17+I19</f>
        <v>155503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4000</v>
      </c>
      <c r="E17" s="11">
        <f>+E18</f>
        <v>2000</v>
      </c>
      <c r="F17" s="11">
        <f>G17+H17</f>
        <v>147</v>
      </c>
      <c r="G17" s="11">
        <f>+G18</f>
        <v>0</v>
      </c>
      <c r="H17" s="11">
        <f>+H18</f>
        <v>147</v>
      </c>
      <c r="I17" s="11">
        <f>+I18</f>
        <v>147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4000</v>
      </c>
      <c r="E18" s="11">
        <v>2000</v>
      </c>
      <c r="F18" s="11">
        <f>G18+H18</f>
        <v>147</v>
      </c>
      <c r="G18" s="11">
        <v>0</v>
      </c>
      <c r="H18" s="11">
        <v>147</v>
      </c>
      <c r="I18" s="11">
        <v>147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680000</v>
      </c>
      <c r="E19" s="11">
        <f>E20+E21</f>
        <v>135000</v>
      </c>
      <c r="F19" s="11">
        <f>G19+H19</f>
        <v>155356</v>
      </c>
      <c r="G19" s="11">
        <f>G20+G21</f>
        <v>0</v>
      </c>
      <c r="H19" s="11">
        <f>H20+H21</f>
        <v>155356</v>
      </c>
      <c r="I19" s="11">
        <f>I20+I21</f>
        <v>155356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431000</v>
      </c>
      <c r="E20" s="11">
        <v>65000</v>
      </c>
      <c r="F20" s="11">
        <f>G20+H20</f>
        <v>99107</v>
      </c>
      <c r="G20" s="11">
        <v>0</v>
      </c>
      <c r="H20" s="11">
        <v>99107</v>
      </c>
      <c r="I20" s="11">
        <v>99107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249000</v>
      </c>
      <c r="E21" s="11">
        <v>70000</v>
      </c>
      <c r="F21" s="11">
        <f>G21+H21</f>
        <v>56249</v>
      </c>
      <c r="G21" s="11">
        <v>0</v>
      </c>
      <c r="H21" s="11">
        <v>56249</v>
      </c>
      <c r="I21" s="11">
        <v>56249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501800</v>
      </c>
      <c r="E22" s="11">
        <f>E23</f>
        <v>157900</v>
      </c>
      <c r="F22" s="11">
        <f>G22+H22</f>
        <v>1078024</v>
      </c>
      <c r="G22" s="11">
        <f>G23</f>
        <v>786600</v>
      </c>
      <c r="H22" s="11">
        <f>H23</f>
        <v>291424</v>
      </c>
      <c r="I22" s="11">
        <f>I23</f>
        <v>172533</v>
      </c>
      <c r="J22" s="11">
        <f>J23</f>
        <v>0</v>
      </c>
      <c r="K22" s="11">
        <f>F22-I22-J22</f>
        <v>905491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501800</v>
      </c>
      <c r="E23" s="11">
        <f>E24+E27+E31</f>
        <v>157900</v>
      </c>
      <c r="F23" s="11">
        <f>G23+H23</f>
        <v>1078024</v>
      </c>
      <c r="G23" s="11">
        <f>G24+G27+G31</f>
        <v>786600</v>
      </c>
      <c r="H23" s="11">
        <f>H24+H27+H31</f>
        <v>291424</v>
      </c>
      <c r="I23" s="11">
        <f>I24+I27+I31</f>
        <v>172533</v>
      </c>
      <c r="J23" s="11">
        <f>J24+J27+J31</f>
        <v>0</v>
      </c>
      <c r="K23" s="11">
        <f>F23-I23-J23</f>
        <v>905491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117900</v>
      </c>
      <c r="E24" s="11">
        <f>E25+E26</f>
        <v>21000</v>
      </c>
      <c r="F24" s="11">
        <f>G24+H24</f>
        <v>117558</v>
      </c>
      <c r="G24" s="11">
        <f>G25+G26</f>
        <v>79958</v>
      </c>
      <c r="H24" s="11">
        <f>H25+H26</f>
        <v>37600</v>
      </c>
      <c r="I24" s="11">
        <f>I25+I26</f>
        <v>19753</v>
      </c>
      <c r="J24" s="11">
        <f>J25+J26</f>
        <v>0</v>
      </c>
      <c r="K24" s="11">
        <f>F24-I24-J24</f>
        <v>97805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110000</v>
      </c>
      <c r="E25" s="11">
        <v>20000</v>
      </c>
      <c r="F25" s="11">
        <f>G25+H25</f>
        <v>109969</v>
      </c>
      <c r="G25" s="11">
        <v>78429</v>
      </c>
      <c r="H25" s="11">
        <v>31540</v>
      </c>
      <c r="I25" s="11">
        <v>16155</v>
      </c>
      <c r="J25" s="11">
        <v>0</v>
      </c>
      <c r="K25" s="11">
        <f>F25-I25-J25</f>
        <v>93814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7900</v>
      </c>
      <c r="E26" s="11">
        <v>1000</v>
      </c>
      <c r="F26" s="11">
        <f>G26+H26</f>
        <v>7589</v>
      </c>
      <c r="G26" s="11">
        <v>1529</v>
      </c>
      <c r="H26" s="11">
        <v>6060</v>
      </c>
      <c r="I26" s="11">
        <v>3598</v>
      </c>
      <c r="J26" s="11">
        <v>0</v>
      </c>
      <c r="K26" s="11">
        <f>F26-I26-J26</f>
        <v>3991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378900</v>
      </c>
      <c r="E27" s="11">
        <f>E28+E29+E30</f>
        <v>135400</v>
      </c>
      <c r="F27" s="11">
        <f>G27+H27</f>
        <v>955156</v>
      </c>
      <c r="G27" s="11">
        <f>G28+G29+G30</f>
        <v>706642</v>
      </c>
      <c r="H27" s="11">
        <f>H28+H29+H30</f>
        <v>248514</v>
      </c>
      <c r="I27" s="11">
        <f>I28+I29+I30</f>
        <v>152355</v>
      </c>
      <c r="J27" s="11">
        <f>J28+J29+J30</f>
        <v>0</v>
      </c>
      <c r="K27" s="11">
        <f>F27-I27-J27</f>
        <v>802801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150000</v>
      </c>
      <c r="E28" s="11">
        <v>60000</v>
      </c>
      <c r="F28" s="11">
        <f>G28+H28</f>
        <v>155077</v>
      </c>
      <c r="G28" s="11">
        <v>118562</v>
      </c>
      <c r="H28" s="11">
        <v>36515</v>
      </c>
      <c r="I28" s="11">
        <v>25412</v>
      </c>
      <c r="J28" s="11">
        <v>0</v>
      </c>
      <c r="K28" s="11">
        <f>F28-I28-J28</f>
        <v>129665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4800</v>
      </c>
      <c r="E29" s="11">
        <v>2800</v>
      </c>
      <c r="F29" s="11">
        <f>G29+H29</f>
        <v>4611</v>
      </c>
      <c r="G29" s="11">
        <v>115</v>
      </c>
      <c r="H29" s="11">
        <v>4496</v>
      </c>
      <c r="I29" s="11">
        <v>1864</v>
      </c>
      <c r="J29" s="11">
        <v>0</v>
      </c>
      <c r="K29" s="11">
        <f>F29-I29-J29</f>
        <v>2747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224100</v>
      </c>
      <c r="E30" s="11">
        <v>72600</v>
      </c>
      <c r="F30" s="11">
        <f>G30+H30</f>
        <v>795468</v>
      </c>
      <c r="G30" s="11">
        <v>587965</v>
      </c>
      <c r="H30" s="11">
        <v>207503</v>
      </c>
      <c r="I30" s="11">
        <v>125079</v>
      </c>
      <c r="J30" s="11">
        <v>0</v>
      </c>
      <c r="K30" s="11">
        <f>F30-I30-J30</f>
        <v>670389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5000</v>
      </c>
      <c r="E31" s="11">
        <v>1500</v>
      </c>
      <c r="F31" s="11">
        <f>G31+H31</f>
        <v>5310</v>
      </c>
      <c r="G31" s="11">
        <v>0</v>
      </c>
      <c r="H31" s="11">
        <v>5310</v>
      </c>
      <c r="I31" s="11">
        <v>425</v>
      </c>
      <c r="J31" s="11">
        <v>0</v>
      </c>
      <c r="K31" s="11">
        <f>F31-I31-J31</f>
        <v>4885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3041800</v>
      </c>
      <c r="E32" s="11">
        <f>E33+E37</f>
        <v>691000</v>
      </c>
      <c r="F32" s="11">
        <f>G32+H32</f>
        <v>735994</v>
      </c>
      <c r="G32" s="11">
        <f>G33+G37</f>
        <v>188078</v>
      </c>
      <c r="H32" s="11">
        <f>H33+H37</f>
        <v>547916</v>
      </c>
      <c r="I32" s="11">
        <f>I33+I37</f>
        <v>484018</v>
      </c>
      <c r="J32" s="11">
        <f>J33+J37</f>
        <v>0</v>
      </c>
      <c r="K32" s="11">
        <f>F32-I32-J32</f>
        <v>251976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2919000</v>
      </c>
      <c r="E33" s="11">
        <f>+E34+E35+E36</f>
        <v>676000</v>
      </c>
      <c r="F33" s="11">
        <f>G33+H33</f>
        <v>441000</v>
      </c>
      <c r="G33" s="11">
        <f>+G34+G35+G36</f>
        <v>0</v>
      </c>
      <c r="H33" s="11">
        <f>+H34+H35+H36</f>
        <v>441000</v>
      </c>
      <c r="I33" s="11">
        <f>+I34+I35+I36</f>
        <v>441000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1214000</v>
      </c>
      <c r="E34" s="11">
        <v>257000</v>
      </c>
      <c r="F34" s="11">
        <f>G34+H34</f>
        <v>161000</v>
      </c>
      <c r="G34" s="11">
        <v>0</v>
      </c>
      <c r="H34" s="11">
        <v>161000</v>
      </c>
      <c r="I34" s="11">
        <v>161000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9000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1680000</v>
      </c>
      <c r="E36" s="11">
        <v>410000</v>
      </c>
      <c r="F36" s="11">
        <f>G36+H36</f>
        <v>280000</v>
      </c>
      <c r="G36" s="11">
        <v>0</v>
      </c>
      <c r="H36" s="11">
        <v>280000</v>
      </c>
      <c r="I36" s="11">
        <v>280000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122800</v>
      </c>
      <c r="E37" s="11">
        <f>E38</f>
        <v>15000</v>
      </c>
      <c r="F37" s="11">
        <f>G37+H37</f>
        <v>294994</v>
      </c>
      <c r="G37" s="11">
        <f>G38</f>
        <v>188078</v>
      </c>
      <c r="H37" s="11">
        <f>H38</f>
        <v>106916</v>
      </c>
      <c r="I37" s="11">
        <f>I38</f>
        <v>43018</v>
      </c>
      <c r="J37" s="11">
        <f>J38</f>
        <v>0</v>
      </c>
      <c r="K37" s="11">
        <f>F37-I37-J37</f>
        <v>251976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122800</v>
      </c>
      <c r="E38" s="11">
        <f>E39+E40</f>
        <v>15000</v>
      </c>
      <c r="F38" s="11">
        <f>G38+H38</f>
        <v>294994</v>
      </c>
      <c r="G38" s="11">
        <f>G39+G40</f>
        <v>188078</v>
      </c>
      <c r="H38" s="11">
        <f>H39+H40</f>
        <v>106916</v>
      </c>
      <c r="I38" s="11">
        <f>I39+I40</f>
        <v>43018</v>
      </c>
      <c r="J38" s="11">
        <f>J39+J40</f>
        <v>0</v>
      </c>
      <c r="K38" s="11">
        <f>F38-I38-J38</f>
        <v>251976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103800</v>
      </c>
      <c r="E39" s="11">
        <v>10000</v>
      </c>
      <c r="F39" s="11">
        <f>G39+H39</f>
        <v>276018</v>
      </c>
      <c r="G39" s="11">
        <v>179819</v>
      </c>
      <c r="H39" s="11">
        <v>96199</v>
      </c>
      <c r="I39" s="11">
        <v>40082</v>
      </c>
      <c r="J39" s="11">
        <v>0</v>
      </c>
      <c r="K39" s="11">
        <f>F39-I39-J39</f>
        <v>235936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19000</v>
      </c>
      <c r="E40" s="11">
        <v>5000</v>
      </c>
      <c r="F40" s="11">
        <f>G40+H40</f>
        <v>18976</v>
      </c>
      <c r="G40" s="11">
        <v>8259</v>
      </c>
      <c r="H40" s="11">
        <v>10717</v>
      </c>
      <c r="I40" s="11">
        <v>2936</v>
      </c>
      <c r="J40" s="11">
        <v>0</v>
      </c>
      <c r="K40" s="11">
        <f>F40-I40-J40</f>
        <v>16040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24100</v>
      </c>
      <c r="E41" s="11">
        <f>E42</f>
        <v>6600</v>
      </c>
      <c r="F41" s="11">
        <f>G41+H41</f>
        <v>25573</v>
      </c>
      <c r="G41" s="11">
        <f>G42</f>
        <v>16002</v>
      </c>
      <c r="H41" s="11">
        <f>H42</f>
        <v>9571</v>
      </c>
      <c r="I41" s="11">
        <f>I42</f>
        <v>13042</v>
      </c>
      <c r="J41" s="11">
        <f>J42</f>
        <v>0</v>
      </c>
      <c r="K41" s="11">
        <f>F41-I41-J41</f>
        <v>12531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24100</v>
      </c>
      <c r="E42" s="11">
        <f>E43</f>
        <v>6600</v>
      </c>
      <c r="F42" s="11">
        <f>G42+H42</f>
        <v>25573</v>
      </c>
      <c r="G42" s="11">
        <f>G43</f>
        <v>16002</v>
      </c>
      <c r="H42" s="11">
        <f>H43</f>
        <v>9571</v>
      </c>
      <c r="I42" s="11">
        <f>I43</f>
        <v>13042</v>
      </c>
      <c r="J42" s="11">
        <f>J43</f>
        <v>0</v>
      </c>
      <c r="K42" s="11">
        <f>F42-I42-J42</f>
        <v>12531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24100</v>
      </c>
      <c r="E43" s="11">
        <v>6600</v>
      </c>
      <c r="F43" s="11">
        <f>G43+H43</f>
        <v>25573</v>
      </c>
      <c r="G43" s="11">
        <v>16002</v>
      </c>
      <c r="H43" s="11">
        <v>9571</v>
      </c>
      <c r="I43" s="11">
        <v>13042</v>
      </c>
      <c r="J43" s="11">
        <v>0</v>
      </c>
      <c r="K43" s="11">
        <f>F43-I43-J43</f>
        <v>12531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385300</v>
      </c>
      <c r="E44" s="11">
        <f>E45+E49</f>
        <v>94300</v>
      </c>
      <c r="F44" s="11">
        <f>G44+H44</f>
        <v>972049</v>
      </c>
      <c r="G44" s="11">
        <f>G45+G49</f>
        <v>757573</v>
      </c>
      <c r="H44" s="11">
        <f>H45+H49</f>
        <v>214476</v>
      </c>
      <c r="I44" s="11">
        <f>I45+I49</f>
        <v>128129</v>
      </c>
      <c r="J44" s="11">
        <f>J45+J49</f>
        <v>0</v>
      </c>
      <c r="K44" s="11">
        <f>F44-I44-J44</f>
        <v>843920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50000</v>
      </c>
      <c r="E45" s="11">
        <f>E46</f>
        <v>10000</v>
      </c>
      <c r="F45" s="11">
        <f>G45+H45</f>
        <v>50339</v>
      </c>
      <c r="G45" s="11">
        <f>G46</f>
        <v>16388</v>
      </c>
      <c r="H45" s="11">
        <f>H46</f>
        <v>33951</v>
      </c>
      <c r="I45" s="11">
        <f>I46</f>
        <v>22168</v>
      </c>
      <c r="J45" s="11">
        <f>J46</f>
        <v>0</v>
      </c>
      <c r="K45" s="11">
        <f>F45-I45-J45</f>
        <v>28171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50000</v>
      </c>
      <c r="E46" s="11">
        <f>+E47</f>
        <v>10000</v>
      </c>
      <c r="F46" s="11">
        <f>G46+H46</f>
        <v>50339</v>
      </c>
      <c r="G46" s="11">
        <f>+G47</f>
        <v>16388</v>
      </c>
      <c r="H46" s="11">
        <f>+H47</f>
        <v>33951</v>
      </c>
      <c r="I46" s="11">
        <f>+I47</f>
        <v>22168</v>
      </c>
      <c r="J46" s="11">
        <f>+J47</f>
        <v>0</v>
      </c>
      <c r="K46" s="11">
        <f>F46-I46-J46</f>
        <v>28171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50000</v>
      </c>
      <c r="E47" s="11">
        <f>+E48</f>
        <v>10000</v>
      </c>
      <c r="F47" s="11">
        <f>G47+H47</f>
        <v>50339</v>
      </c>
      <c r="G47" s="11">
        <f>+G48</f>
        <v>16388</v>
      </c>
      <c r="H47" s="11">
        <f>+H48</f>
        <v>33951</v>
      </c>
      <c r="I47" s="11">
        <f>+I48</f>
        <v>22168</v>
      </c>
      <c r="J47" s="11">
        <f>+J48</f>
        <v>0</v>
      </c>
      <c r="K47" s="11">
        <f>F47-I47-J47</f>
        <v>28171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50000</v>
      </c>
      <c r="E48" s="11">
        <v>10000</v>
      </c>
      <c r="F48" s="11">
        <f>G48+H48</f>
        <v>50339</v>
      </c>
      <c r="G48" s="11">
        <v>16388</v>
      </c>
      <c r="H48" s="11">
        <v>33951</v>
      </c>
      <c r="I48" s="11">
        <v>22168</v>
      </c>
      <c r="J48" s="11">
        <v>0</v>
      </c>
      <c r="K48" s="11">
        <f>F48-I48-J48</f>
        <v>28171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D50+D53</f>
        <v>335300</v>
      </c>
      <c r="E49" s="11">
        <f>E50+E53</f>
        <v>84300</v>
      </c>
      <c r="F49" s="11">
        <f>G49+H49</f>
        <v>921710</v>
      </c>
      <c r="G49" s="11">
        <f>G50+G53</f>
        <v>741185</v>
      </c>
      <c r="H49" s="11">
        <f>H50+H53</f>
        <v>180525</v>
      </c>
      <c r="I49" s="11">
        <f>I50+I53</f>
        <v>105961</v>
      </c>
      <c r="J49" s="11">
        <f>J50+J53</f>
        <v>0</v>
      </c>
      <c r="K49" s="11">
        <f>F49-I49-J49</f>
        <v>815749</v>
      </c>
    </row>
    <row r="50" spans="1:11" s="6" customFormat="1" ht="43.5" x14ac:dyDescent="0.25">
      <c r="A50" s="10" t="s">
        <v>136</v>
      </c>
      <c r="B50" s="10" t="s">
        <v>137</v>
      </c>
      <c r="C50" s="10" t="s">
        <v>138</v>
      </c>
      <c r="D50" s="11">
        <f>D51+D52</f>
        <v>225000</v>
      </c>
      <c r="E50" s="11">
        <f>E51+E52</f>
        <v>55000</v>
      </c>
      <c r="F50" s="11">
        <f>G50+H50</f>
        <v>121337</v>
      </c>
      <c r="G50" s="11">
        <f>G51+G52</f>
        <v>41392</v>
      </c>
      <c r="H50" s="11">
        <f>H51+H52</f>
        <v>79945</v>
      </c>
      <c r="I50" s="11">
        <f>I51+I52</f>
        <v>78358</v>
      </c>
      <c r="J50" s="11">
        <f>J51+J52</f>
        <v>0</v>
      </c>
      <c r="K50" s="11">
        <f>F50-I50-J50</f>
        <v>42979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125000</v>
      </c>
      <c r="E51" s="11">
        <v>25000</v>
      </c>
      <c r="F51" s="11">
        <f>G51+H51</f>
        <v>39420</v>
      </c>
      <c r="G51" s="11">
        <v>17791</v>
      </c>
      <c r="H51" s="11">
        <v>21629</v>
      </c>
      <c r="I51" s="11">
        <v>21053</v>
      </c>
      <c r="J51" s="11">
        <v>0</v>
      </c>
      <c r="K51" s="11">
        <f>F51-I51-J51</f>
        <v>18367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100000</v>
      </c>
      <c r="E52" s="11">
        <v>30000</v>
      </c>
      <c r="F52" s="11">
        <f>G52+H52</f>
        <v>81917</v>
      </c>
      <c r="G52" s="11">
        <v>23601</v>
      </c>
      <c r="H52" s="11">
        <v>58316</v>
      </c>
      <c r="I52" s="11">
        <v>57305</v>
      </c>
      <c r="J52" s="11">
        <v>0</v>
      </c>
      <c r="K52" s="11">
        <f>F52-I52-J52</f>
        <v>24612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110300</v>
      </c>
      <c r="E53" s="11">
        <f>E54</f>
        <v>29300</v>
      </c>
      <c r="F53" s="11">
        <f>G53+H53</f>
        <v>800373</v>
      </c>
      <c r="G53" s="11">
        <f>G54</f>
        <v>699793</v>
      </c>
      <c r="H53" s="11">
        <f>H54</f>
        <v>100580</v>
      </c>
      <c r="I53" s="11">
        <f>I54</f>
        <v>27603</v>
      </c>
      <c r="J53" s="11">
        <f>J54</f>
        <v>0</v>
      </c>
      <c r="K53" s="11">
        <f>F53-I53-J53</f>
        <v>772770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110300</v>
      </c>
      <c r="E54" s="11">
        <f>E55</f>
        <v>29300</v>
      </c>
      <c r="F54" s="11">
        <f>G54+H54</f>
        <v>800373</v>
      </c>
      <c r="G54" s="11">
        <f>G55</f>
        <v>699793</v>
      </c>
      <c r="H54" s="11">
        <f>H55</f>
        <v>100580</v>
      </c>
      <c r="I54" s="11">
        <f>I55</f>
        <v>27603</v>
      </c>
      <c r="J54" s="11">
        <f>J55</f>
        <v>0</v>
      </c>
      <c r="K54" s="11">
        <f>F54-I54-J54</f>
        <v>772770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110300</v>
      </c>
      <c r="E55" s="11">
        <v>29300</v>
      </c>
      <c r="F55" s="11">
        <f>G55+H55</f>
        <v>800373</v>
      </c>
      <c r="G55" s="11">
        <v>699793</v>
      </c>
      <c r="H55" s="11">
        <v>100580</v>
      </c>
      <c r="I55" s="11">
        <v>27603</v>
      </c>
      <c r="J55" s="11">
        <v>0</v>
      </c>
      <c r="K55" s="11">
        <f>F55-I55-J55</f>
        <v>772770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v>-675800</v>
      </c>
      <c r="E56" s="11">
        <v>-69000</v>
      </c>
      <c r="F56" s="11">
        <f>G56+H56</f>
        <v>-67496</v>
      </c>
      <c r="G56" s="11">
        <v>0</v>
      </c>
      <c r="H56" s="11">
        <v>-67496</v>
      </c>
      <c r="I56" s="11">
        <v>-67496</v>
      </c>
      <c r="J56" s="11">
        <v>0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675800</v>
      </c>
      <c r="E57" s="11">
        <v>69000</v>
      </c>
      <c r="F57" s="11">
        <f>G57+H57</f>
        <v>67496</v>
      </c>
      <c r="G57" s="11">
        <v>0</v>
      </c>
      <c r="H57" s="11">
        <v>67496</v>
      </c>
      <c r="I57" s="11">
        <v>67496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1314300</v>
      </c>
      <c r="E58" s="11">
        <f>E59</f>
        <v>516800</v>
      </c>
      <c r="F58" s="11">
        <f>G58+H58</f>
        <v>30064</v>
      </c>
      <c r="G58" s="11">
        <f>G59</f>
        <v>0</v>
      </c>
      <c r="H58" s="11">
        <f>H59</f>
        <v>30064</v>
      </c>
      <c r="I58" s="11">
        <f>I59</f>
        <v>30064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D60+D63</f>
        <v>1314300</v>
      </c>
      <c r="E59" s="11">
        <f>E60+E63</f>
        <v>516800</v>
      </c>
      <c r="F59" s="11">
        <f>G59+H59</f>
        <v>30064</v>
      </c>
      <c r="G59" s="11">
        <f>G60+G63</f>
        <v>0</v>
      </c>
      <c r="H59" s="11">
        <f>H60+H63</f>
        <v>30064</v>
      </c>
      <c r="I59" s="11">
        <f>I60+I63</f>
        <v>30064</v>
      </c>
      <c r="J59" s="11">
        <f>J60+J63</f>
        <v>0</v>
      </c>
      <c r="K59" s="11">
        <f>F59-I59-J59</f>
        <v>0</v>
      </c>
    </row>
    <row r="60" spans="1:11" s="6" customFormat="1" ht="96" x14ac:dyDescent="0.25">
      <c r="A60" s="10" t="s">
        <v>166</v>
      </c>
      <c r="B60" s="10" t="s">
        <v>167</v>
      </c>
      <c r="C60" s="10" t="s">
        <v>168</v>
      </c>
      <c r="D60" s="11">
        <f>+D61+D62</f>
        <v>723800</v>
      </c>
      <c r="E60" s="11">
        <f>+E61+E62</f>
        <v>31300</v>
      </c>
      <c r="F60" s="11">
        <f>G60+H60</f>
        <v>30064</v>
      </c>
      <c r="G60" s="11">
        <f>+G61+G62</f>
        <v>0</v>
      </c>
      <c r="H60" s="11">
        <f>+H61+H62</f>
        <v>30064</v>
      </c>
      <c r="I60" s="11">
        <f>+I61+I62</f>
        <v>30064</v>
      </c>
      <c r="J60" s="11">
        <f>+J61+J62</f>
        <v>0</v>
      </c>
      <c r="K60" s="11">
        <f>F60-I60-J60</f>
        <v>0</v>
      </c>
    </row>
    <row r="61" spans="1:11" s="6" customFormat="1" ht="43.5" x14ac:dyDescent="0.25">
      <c r="A61" s="10" t="s">
        <v>169</v>
      </c>
      <c r="B61" s="10" t="s">
        <v>170</v>
      </c>
      <c r="C61" s="10" t="s">
        <v>171</v>
      </c>
      <c r="D61" s="11">
        <v>187800</v>
      </c>
      <c r="E61" s="11">
        <v>31300</v>
      </c>
      <c r="F61" s="11">
        <f>G61+H61</f>
        <v>30064</v>
      </c>
      <c r="G61" s="11">
        <v>0</v>
      </c>
      <c r="H61" s="11">
        <v>30064</v>
      </c>
      <c r="I61" s="11">
        <v>30064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v>536000</v>
      </c>
      <c r="E62" s="11">
        <v>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f>+D64+D65</f>
        <v>590500</v>
      </c>
      <c r="E63" s="11">
        <f>+E64+E65</f>
        <v>485500</v>
      </c>
      <c r="F63" s="11">
        <f>G63+H63</f>
        <v>0</v>
      </c>
      <c r="G63" s="11">
        <f>+G64+G65</f>
        <v>0</v>
      </c>
      <c r="H63" s="11">
        <f>+H64+H65</f>
        <v>0</v>
      </c>
      <c r="I63" s="11">
        <f>+I64+I65</f>
        <v>0</v>
      </c>
      <c r="J63" s="11">
        <f>+J64+J65</f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v>112000</v>
      </c>
      <c r="E64" s="11">
        <v>57000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ht="43.5" x14ac:dyDescent="0.25">
      <c r="A65" s="10" t="s">
        <v>181</v>
      </c>
      <c r="B65" s="10" t="s">
        <v>182</v>
      </c>
      <c r="C65" s="10" t="s">
        <v>183</v>
      </c>
      <c r="D65" s="11">
        <v>478500</v>
      </c>
      <c r="E65" s="11">
        <v>428500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f>+D67</f>
        <v>649500</v>
      </c>
      <c r="E66" s="11">
        <f>+E67</f>
        <v>360500</v>
      </c>
      <c r="F66" s="11">
        <f>G66+H66</f>
        <v>0</v>
      </c>
      <c r="G66" s="11">
        <f>+G67</f>
        <v>0</v>
      </c>
      <c r="H66" s="11">
        <f>+H67</f>
        <v>0</v>
      </c>
      <c r="I66" s="11">
        <f>+I67</f>
        <v>0</v>
      </c>
      <c r="J66" s="11">
        <f>+J67</f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f>D68+D69</f>
        <v>649500</v>
      </c>
      <c r="E67" s="11">
        <f>E68+E69</f>
        <v>360500</v>
      </c>
      <c r="F67" s="11">
        <f>G67+H67</f>
        <v>0</v>
      </c>
      <c r="G67" s="11">
        <f>G68+G69</f>
        <v>0</v>
      </c>
      <c r="H67" s="11">
        <f>H68+H69</f>
        <v>0</v>
      </c>
      <c r="I67" s="11">
        <f>I68+I69</f>
        <v>0</v>
      </c>
      <c r="J67" s="11">
        <f>J68+J69</f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545500</v>
      </c>
      <c r="E68" s="11">
        <v>256500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104000</v>
      </c>
      <c r="E69" s="11">
        <v>104000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 t="s">
        <v>198</v>
      </c>
      <c r="F71" s="13"/>
      <c r="G71" s="13"/>
      <c r="H71" s="13"/>
      <c r="I71" s="13" t="s">
        <v>199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/>
      <c r="F72" s="3"/>
      <c r="G72" s="3"/>
      <c r="H72" s="3"/>
      <c r="I72" s="3" t="s">
        <v>200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AB33-F1D2-4AC0-BD2C-AABFBAAF410D}">
  <dimension ref="A1:T12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202</v>
      </c>
      <c r="C11" s="10" t="s">
        <v>21</v>
      </c>
      <c r="D11" s="11">
        <f>D12+D57</f>
        <v>4149000</v>
      </c>
      <c r="E11" s="11">
        <f>E12+E57</f>
        <v>1049100</v>
      </c>
      <c r="F11" s="11">
        <f>G11+H11</f>
        <v>2929711</v>
      </c>
      <c r="G11" s="11">
        <f>G12+G57</f>
        <v>1748253</v>
      </c>
      <c r="H11" s="11">
        <f>H12+H57</f>
        <v>1181458</v>
      </c>
      <c r="I11" s="11">
        <f>I12+I57</f>
        <v>915793</v>
      </c>
      <c r="J11" s="11">
        <f>J12+J57</f>
        <v>0</v>
      </c>
      <c r="K11" s="11">
        <f>F11-I11-J11</f>
        <v>2013918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3961200</v>
      </c>
      <c r="E12" s="11">
        <f>E13+E43</f>
        <v>1017800</v>
      </c>
      <c r="F12" s="11">
        <f>G12+H12</f>
        <v>2899647</v>
      </c>
      <c r="G12" s="11">
        <f>G13+G43</f>
        <v>1748253</v>
      </c>
      <c r="H12" s="11">
        <f>H13+H43</f>
        <v>1151394</v>
      </c>
      <c r="I12" s="11">
        <f>I13+I43</f>
        <v>885729</v>
      </c>
      <c r="J12" s="11">
        <f>J13+J43</f>
        <v>0</v>
      </c>
      <c r="K12" s="11">
        <f>F12-I12-J12</f>
        <v>2013918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4251700</v>
      </c>
      <c r="E13" s="11">
        <f>E14+E21+E31+E40</f>
        <v>992500</v>
      </c>
      <c r="F13" s="11">
        <f>G13+H13</f>
        <v>1995094</v>
      </c>
      <c r="G13" s="11">
        <f>G14+G21+G31+G40</f>
        <v>990680</v>
      </c>
      <c r="H13" s="11">
        <f>H14+H21+H31+H40</f>
        <v>1004414</v>
      </c>
      <c r="I13" s="11">
        <f>I14+I21+I31+I40</f>
        <v>825096</v>
      </c>
      <c r="J13" s="11">
        <f>J14+J21+J31+J40</f>
        <v>0</v>
      </c>
      <c r="K13" s="11">
        <f>F13-I13-J13</f>
        <v>1169998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684000</v>
      </c>
      <c r="E14" s="11">
        <f>+E15</f>
        <v>137000</v>
      </c>
      <c r="F14" s="11">
        <f>G14+H14</f>
        <v>155503</v>
      </c>
      <c r="G14" s="11">
        <f>+G15</f>
        <v>0</v>
      </c>
      <c r="H14" s="11">
        <f>+H15</f>
        <v>155503</v>
      </c>
      <c r="I14" s="11">
        <f>+I15</f>
        <v>155503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203</v>
      </c>
      <c r="B15" s="10" t="s">
        <v>35</v>
      </c>
      <c r="C15" s="10" t="s">
        <v>36</v>
      </c>
      <c r="D15" s="11">
        <f>D16+D18</f>
        <v>684000</v>
      </c>
      <c r="E15" s="11">
        <f>E16+E18</f>
        <v>137000</v>
      </c>
      <c r="F15" s="11">
        <f>G15+H15</f>
        <v>155503</v>
      </c>
      <c r="G15" s="11">
        <f>G16+G18</f>
        <v>0</v>
      </c>
      <c r="H15" s="11">
        <f>H16+H18</f>
        <v>155503</v>
      </c>
      <c r="I15" s="11">
        <f>I16+I18</f>
        <v>155503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4000</v>
      </c>
      <c r="E16" s="11">
        <f>+E17</f>
        <v>2000</v>
      </c>
      <c r="F16" s="11">
        <f>G16+H16</f>
        <v>147</v>
      </c>
      <c r="G16" s="11">
        <f>+G17</f>
        <v>0</v>
      </c>
      <c r="H16" s="11">
        <f>+H17</f>
        <v>147</v>
      </c>
      <c r="I16" s="11">
        <f>+I17</f>
        <v>147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204</v>
      </c>
      <c r="B17" s="10" t="s">
        <v>41</v>
      </c>
      <c r="C17" s="10" t="s">
        <v>42</v>
      </c>
      <c r="D17" s="11">
        <v>4000</v>
      </c>
      <c r="E17" s="11">
        <v>2000</v>
      </c>
      <c r="F17" s="11">
        <f>G17+H17</f>
        <v>147</v>
      </c>
      <c r="G17" s="11">
        <v>0</v>
      </c>
      <c r="H17" s="11">
        <v>147</v>
      </c>
      <c r="I17" s="11">
        <v>147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680000</v>
      </c>
      <c r="E18" s="11">
        <f>E19+E20</f>
        <v>135000</v>
      </c>
      <c r="F18" s="11">
        <f>G18+H18</f>
        <v>155356</v>
      </c>
      <c r="G18" s="11">
        <f>G19+G20</f>
        <v>0</v>
      </c>
      <c r="H18" s="11">
        <f>H19+H20</f>
        <v>155356</v>
      </c>
      <c r="I18" s="11">
        <f>I19+I20</f>
        <v>155356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431000</v>
      </c>
      <c r="E19" s="11">
        <v>65000</v>
      </c>
      <c r="F19" s="11">
        <f>G19+H19</f>
        <v>99107</v>
      </c>
      <c r="G19" s="11">
        <v>0</v>
      </c>
      <c r="H19" s="11">
        <v>99107</v>
      </c>
      <c r="I19" s="11">
        <v>99107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249000</v>
      </c>
      <c r="E20" s="11">
        <v>70000</v>
      </c>
      <c r="F20" s="11">
        <f>G20+H20</f>
        <v>56249</v>
      </c>
      <c r="G20" s="11">
        <v>0</v>
      </c>
      <c r="H20" s="11">
        <v>56249</v>
      </c>
      <c r="I20" s="11">
        <v>56249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205</v>
      </c>
      <c r="B21" s="10" t="s">
        <v>53</v>
      </c>
      <c r="C21" s="10" t="s">
        <v>54</v>
      </c>
      <c r="D21" s="11">
        <f>D22</f>
        <v>501800</v>
      </c>
      <c r="E21" s="11">
        <f>E22</f>
        <v>157900</v>
      </c>
      <c r="F21" s="11">
        <f>G21+H21</f>
        <v>1078024</v>
      </c>
      <c r="G21" s="11">
        <f>G22</f>
        <v>786600</v>
      </c>
      <c r="H21" s="11">
        <f>H22</f>
        <v>291424</v>
      </c>
      <c r="I21" s="11">
        <f>I22</f>
        <v>172533</v>
      </c>
      <c r="J21" s="11">
        <f>J22</f>
        <v>0</v>
      </c>
      <c r="K21" s="11">
        <f>F21-I21-J21</f>
        <v>905491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501800</v>
      </c>
      <c r="E22" s="11">
        <f>E23+E26+E30</f>
        <v>157900</v>
      </c>
      <c r="F22" s="11">
        <f>G22+H22</f>
        <v>1078024</v>
      </c>
      <c r="G22" s="11">
        <f>G23+G26+G30</f>
        <v>786600</v>
      </c>
      <c r="H22" s="11">
        <f>H23+H26+H30</f>
        <v>291424</v>
      </c>
      <c r="I22" s="11">
        <f>I23+I26+I30</f>
        <v>172533</v>
      </c>
      <c r="J22" s="11">
        <f>J23+J26+J30</f>
        <v>0</v>
      </c>
      <c r="K22" s="11">
        <f>F22-I22-J22</f>
        <v>905491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117900</v>
      </c>
      <c r="E23" s="11">
        <f>E24+E25</f>
        <v>21000</v>
      </c>
      <c r="F23" s="11">
        <f>G23+H23</f>
        <v>117558</v>
      </c>
      <c r="G23" s="11">
        <f>G24+G25</f>
        <v>79958</v>
      </c>
      <c r="H23" s="11">
        <f>H24+H25</f>
        <v>37600</v>
      </c>
      <c r="I23" s="11">
        <f>I24+I25</f>
        <v>19753</v>
      </c>
      <c r="J23" s="11">
        <f>J24+J25</f>
        <v>0</v>
      </c>
      <c r="K23" s="11">
        <f>F23-I23-J23</f>
        <v>97805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110000</v>
      </c>
      <c r="E24" s="11">
        <v>20000</v>
      </c>
      <c r="F24" s="11">
        <f>G24+H24</f>
        <v>109969</v>
      </c>
      <c r="G24" s="11">
        <v>78429</v>
      </c>
      <c r="H24" s="11">
        <v>31540</v>
      </c>
      <c r="I24" s="11">
        <v>16155</v>
      </c>
      <c r="J24" s="11">
        <v>0</v>
      </c>
      <c r="K24" s="11">
        <f>F24-I24-J24</f>
        <v>93814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7900</v>
      </c>
      <c r="E25" s="11">
        <v>1000</v>
      </c>
      <c r="F25" s="11">
        <f>G25+H25</f>
        <v>7589</v>
      </c>
      <c r="G25" s="11">
        <v>1529</v>
      </c>
      <c r="H25" s="11">
        <v>6060</v>
      </c>
      <c r="I25" s="11">
        <v>3598</v>
      </c>
      <c r="J25" s="11">
        <v>0</v>
      </c>
      <c r="K25" s="11">
        <f>F25-I25-J25</f>
        <v>3991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378900</v>
      </c>
      <c r="E26" s="11">
        <f>E27+E28+E29</f>
        <v>135400</v>
      </c>
      <c r="F26" s="11">
        <f>G26+H26</f>
        <v>955156</v>
      </c>
      <c r="G26" s="11">
        <f>G27+G28+G29</f>
        <v>706642</v>
      </c>
      <c r="H26" s="11">
        <f>H27+H28+H29</f>
        <v>248514</v>
      </c>
      <c r="I26" s="11">
        <f>I27+I28+I29</f>
        <v>152355</v>
      </c>
      <c r="J26" s="11">
        <f>J27+J28+J29</f>
        <v>0</v>
      </c>
      <c r="K26" s="11">
        <f>F26-I26-J26</f>
        <v>802801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150000</v>
      </c>
      <c r="E27" s="11">
        <v>60000</v>
      </c>
      <c r="F27" s="11">
        <f>G27+H27</f>
        <v>155077</v>
      </c>
      <c r="G27" s="11">
        <v>118562</v>
      </c>
      <c r="H27" s="11">
        <v>36515</v>
      </c>
      <c r="I27" s="11">
        <v>25412</v>
      </c>
      <c r="J27" s="11">
        <v>0</v>
      </c>
      <c r="K27" s="11">
        <f>F27-I27-J27</f>
        <v>129665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4800</v>
      </c>
      <c r="E28" s="11">
        <v>2800</v>
      </c>
      <c r="F28" s="11">
        <f>G28+H28</f>
        <v>4611</v>
      </c>
      <c r="G28" s="11">
        <v>115</v>
      </c>
      <c r="H28" s="11">
        <v>4496</v>
      </c>
      <c r="I28" s="11">
        <v>1864</v>
      </c>
      <c r="J28" s="11">
        <v>0</v>
      </c>
      <c r="K28" s="11">
        <f>F28-I28-J28</f>
        <v>2747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224100</v>
      </c>
      <c r="E29" s="11">
        <v>72600</v>
      </c>
      <c r="F29" s="11">
        <f>G29+H29</f>
        <v>795468</v>
      </c>
      <c r="G29" s="11">
        <v>587965</v>
      </c>
      <c r="H29" s="11">
        <v>207503</v>
      </c>
      <c r="I29" s="11">
        <v>125079</v>
      </c>
      <c r="J29" s="11">
        <v>0</v>
      </c>
      <c r="K29" s="11">
        <f>F29-I29-J29</f>
        <v>670389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5000</v>
      </c>
      <c r="E30" s="11">
        <v>1500</v>
      </c>
      <c r="F30" s="11">
        <f>G30+H30</f>
        <v>5310</v>
      </c>
      <c r="G30" s="11">
        <v>0</v>
      </c>
      <c r="H30" s="11">
        <v>5310</v>
      </c>
      <c r="I30" s="11">
        <v>425</v>
      </c>
      <c r="J30" s="11">
        <v>0</v>
      </c>
      <c r="K30" s="11">
        <f>F30-I30-J30</f>
        <v>4885</v>
      </c>
    </row>
    <row r="31" spans="1:11" s="6" customFormat="1" ht="22.5" x14ac:dyDescent="0.25">
      <c r="A31" s="10" t="s">
        <v>206</v>
      </c>
      <c r="B31" s="10" t="s">
        <v>83</v>
      </c>
      <c r="C31" s="10" t="s">
        <v>84</v>
      </c>
      <c r="D31" s="11">
        <f>D32+D36</f>
        <v>3041800</v>
      </c>
      <c r="E31" s="11">
        <f>E32+E36</f>
        <v>691000</v>
      </c>
      <c r="F31" s="11">
        <f>G31+H31</f>
        <v>735994</v>
      </c>
      <c r="G31" s="11">
        <f>G32+G36</f>
        <v>188078</v>
      </c>
      <c r="H31" s="11">
        <f>H32+H36</f>
        <v>547916</v>
      </c>
      <c r="I31" s="11">
        <f>I32+I36</f>
        <v>484018</v>
      </c>
      <c r="J31" s="11">
        <f>J32+J36</f>
        <v>0</v>
      </c>
      <c r="K31" s="11">
        <f>F31-I31-J31</f>
        <v>251976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2919000</v>
      </c>
      <c r="E32" s="11">
        <f>+E33+E34+E35</f>
        <v>676000</v>
      </c>
      <c r="F32" s="11">
        <f>G32+H32</f>
        <v>441000</v>
      </c>
      <c r="G32" s="11">
        <f>+G33+G34+G35</f>
        <v>0</v>
      </c>
      <c r="H32" s="11">
        <f>+H33+H34+H35</f>
        <v>441000</v>
      </c>
      <c r="I32" s="11">
        <f>+I33+I34+I35</f>
        <v>441000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207</v>
      </c>
      <c r="B33" s="10" t="s">
        <v>89</v>
      </c>
      <c r="C33" s="10" t="s">
        <v>90</v>
      </c>
      <c r="D33" s="11">
        <v>1214000</v>
      </c>
      <c r="E33" s="11">
        <v>257000</v>
      </c>
      <c r="F33" s="11">
        <f>G33+H33</f>
        <v>161000</v>
      </c>
      <c r="G33" s="11">
        <v>0</v>
      </c>
      <c r="H33" s="11">
        <v>161000</v>
      </c>
      <c r="I33" s="11">
        <v>161000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208</v>
      </c>
      <c r="B34" s="10" t="s">
        <v>92</v>
      </c>
      <c r="C34" s="10" t="s">
        <v>93</v>
      </c>
      <c r="D34" s="11">
        <v>25000</v>
      </c>
      <c r="E34" s="11">
        <v>9000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1680000</v>
      </c>
      <c r="E35" s="11">
        <v>410000</v>
      </c>
      <c r="F35" s="11">
        <f>G35+H35</f>
        <v>280000</v>
      </c>
      <c r="G35" s="11">
        <v>0</v>
      </c>
      <c r="H35" s="11">
        <v>280000</v>
      </c>
      <c r="I35" s="11">
        <v>280000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209</v>
      </c>
      <c r="B36" s="10" t="s">
        <v>98</v>
      </c>
      <c r="C36" s="10" t="s">
        <v>99</v>
      </c>
      <c r="D36" s="11">
        <f>D37</f>
        <v>122800</v>
      </c>
      <c r="E36" s="11">
        <f>E37</f>
        <v>15000</v>
      </c>
      <c r="F36" s="11">
        <f>G36+H36</f>
        <v>294994</v>
      </c>
      <c r="G36" s="11">
        <f>G37</f>
        <v>188078</v>
      </c>
      <c r="H36" s="11">
        <f>H37</f>
        <v>106916</v>
      </c>
      <c r="I36" s="11">
        <f>I37</f>
        <v>43018</v>
      </c>
      <c r="J36" s="11">
        <f>J37</f>
        <v>0</v>
      </c>
      <c r="K36" s="11">
        <f>F36-I36-J36</f>
        <v>251976</v>
      </c>
    </row>
    <row r="37" spans="1:11" s="6" customFormat="1" ht="22.5" x14ac:dyDescent="0.25">
      <c r="A37" s="10" t="s">
        <v>210</v>
      </c>
      <c r="B37" s="10" t="s">
        <v>101</v>
      </c>
      <c r="C37" s="10" t="s">
        <v>102</v>
      </c>
      <c r="D37" s="11">
        <f>D38+D39</f>
        <v>122800</v>
      </c>
      <c r="E37" s="11">
        <f>E38+E39</f>
        <v>15000</v>
      </c>
      <c r="F37" s="11">
        <f>G37+H37</f>
        <v>294994</v>
      </c>
      <c r="G37" s="11">
        <f>G38+G39</f>
        <v>188078</v>
      </c>
      <c r="H37" s="11">
        <f>H38+H39</f>
        <v>106916</v>
      </c>
      <c r="I37" s="11">
        <f>I38+I39</f>
        <v>43018</v>
      </c>
      <c r="J37" s="11">
        <f>J38+J39</f>
        <v>0</v>
      </c>
      <c r="K37" s="11">
        <f>F37-I37-J37</f>
        <v>251976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103800</v>
      </c>
      <c r="E38" s="11">
        <v>10000</v>
      </c>
      <c r="F38" s="11">
        <f>G38+H38</f>
        <v>276018</v>
      </c>
      <c r="G38" s="11">
        <v>179819</v>
      </c>
      <c r="H38" s="11">
        <v>96199</v>
      </c>
      <c r="I38" s="11">
        <v>40082</v>
      </c>
      <c r="J38" s="11">
        <v>0</v>
      </c>
      <c r="K38" s="11">
        <f>F38-I38-J38</f>
        <v>235936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19000</v>
      </c>
      <c r="E39" s="11">
        <v>5000</v>
      </c>
      <c r="F39" s="11">
        <f>G39+H39</f>
        <v>18976</v>
      </c>
      <c r="G39" s="11">
        <v>8259</v>
      </c>
      <c r="H39" s="11">
        <v>10717</v>
      </c>
      <c r="I39" s="11">
        <v>2936</v>
      </c>
      <c r="J39" s="11">
        <v>0</v>
      </c>
      <c r="K39" s="11">
        <f>F39-I39-J39</f>
        <v>16040</v>
      </c>
    </row>
    <row r="40" spans="1:11" s="6" customFormat="1" ht="22.5" x14ac:dyDescent="0.25">
      <c r="A40" s="10" t="s">
        <v>211</v>
      </c>
      <c r="B40" s="10" t="s">
        <v>110</v>
      </c>
      <c r="C40" s="10" t="s">
        <v>111</v>
      </c>
      <c r="D40" s="11">
        <f>D41</f>
        <v>24100</v>
      </c>
      <c r="E40" s="11">
        <f>E41</f>
        <v>6600</v>
      </c>
      <c r="F40" s="11">
        <f>G40+H40</f>
        <v>25573</v>
      </c>
      <c r="G40" s="11">
        <f>G41</f>
        <v>16002</v>
      </c>
      <c r="H40" s="11">
        <f>H41</f>
        <v>9571</v>
      </c>
      <c r="I40" s="11">
        <f>I41</f>
        <v>13042</v>
      </c>
      <c r="J40" s="11">
        <f>J41</f>
        <v>0</v>
      </c>
      <c r="K40" s="11">
        <f>F40-I40-J40</f>
        <v>12531</v>
      </c>
    </row>
    <row r="41" spans="1:11" s="6" customFormat="1" x14ac:dyDescent="0.25">
      <c r="A41" s="10" t="s">
        <v>212</v>
      </c>
      <c r="B41" s="10" t="s">
        <v>113</v>
      </c>
      <c r="C41" s="10" t="s">
        <v>114</v>
      </c>
      <c r="D41" s="11">
        <f>D42</f>
        <v>24100</v>
      </c>
      <c r="E41" s="11">
        <f>E42</f>
        <v>6600</v>
      </c>
      <c r="F41" s="11">
        <f>G41+H41</f>
        <v>25573</v>
      </c>
      <c r="G41" s="11">
        <f>G42</f>
        <v>16002</v>
      </c>
      <c r="H41" s="11">
        <f>H42</f>
        <v>9571</v>
      </c>
      <c r="I41" s="11">
        <f>I42</f>
        <v>13042</v>
      </c>
      <c r="J41" s="11">
        <f>J42</f>
        <v>0</v>
      </c>
      <c r="K41" s="11">
        <f>F41-I41-J41</f>
        <v>12531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24100</v>
      </c>
      <c r="E42" s="11">
        <v>6600</v>
      </c>
      <c r="F42" s="11">
        <f>G42+H42</f>
        <v>25573</v>
      </c>
      <c r="G42" s="11">
        <v>16002</v>
      </c>
      <c r="H42" s="11">
        <v>9571</v>
      </c>
      <c r="I42" s="11">
        <v>13042</v>
      </c>
      <c r="J42" s="11">
        <v>0</v>
      </c>
      <c r="K42" s="11">
        <f>F42-I42-J42</f>
        <v>12531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-290500</v>
      </c>
      <c r="E43" s="11">
        <f>E44+E48</f>
        <v>25300</v>
      </c>
      <c r="F43" s="11">
        <f>G43+H43</f>
        <v>904553</v>
      </c>
      <c r="G43" s="11">
        <f>G44+G48</f>
        <v>757573</v>
      </c>
      <c r="H43" s="11">
        <f>H44+H48</f>
        <v>146980</v>
      </c>
      <c r="I43" s="11">
        <f>I44+I48</f>
        <v>60633</v>
      </c>
      <c r="J43" s="11">
        <f>J44+J48</f>
        <v>0</v>
      </c>
      <c r="K43" s="11">
        <f>F43-I43-J43</f>
        <v>843920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50000</v>
      </c>
      <c r="E44" s="11">
        <f>E45</f>
        <v>10000</v>
      </c>
      <c r="F44" s="11">
        <f>G44+H44</f>
        <v>50339</v>
      </c>
      <c r="G44" s="11">
        <f>G45</f>
        <v>16388</v>
      </c>
      <c r="H44" s="11">
        <f>H45</f>
        <v>33951</v>
      </c>
      <c r="I44" s="11">
        <f>I45</f>
        <v>22168</v>
      </c>
      <c r="J44" s="11">
        <f>J45</f>
        <v>0</v>
      </c>
      <c r="K44" s="11">
        <f>F44-I44-J44</f>
        <v>28171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50000</v>
      </c>
      <c r="E45" s="11">
        <f>+E46</f>
        <v>10000</v>
      </c>
      <c r="F45" s="11">
        <f>G45+H45</f>
        <v>50339</v>
      </c>
      <c r="G45" s="11">
        <f>+G46</f>
        <v>16388</v>
      </c>
      <c r="H45" s="11">
        <f>+H46</f>
        <v>33951</v>
      </c>
      <c r="I45" s="11">
        <f>+I46</f>
        <v>22168</v>
      </c>
      <c r="J45" s="11">
        <f>+J46</f>
        <v>0</v>
      </c>
      <c r="K45" s="11">
        <f>F45-I45-J45</f>
        <v>28171</v>
      </c>
    </row>
    <row r="46" spans="1:11" s="6" customFormat="1" x14ac:dyDescent="0.25">
      <c r="A46" s="10" t="s">
        <v>213</v>
      </c>
      <c r="B46" s="10" t="s">
        <v>128</v>
      </c>
      <c r="C46" s="10" t="s">
        <v>129</v>
      </c>
      <c r="D46" s="11">
        <f>+D47</f>
        <v>50000</v>
      </c>
      <c r="E46" s="11">
        <f>+E47</f>
        <v>10000</v>
      </c>
      <c r="F46" s="11">
        <f>G46+H46</f>
        <v>50339</v>
      </c>
      <c r="G46" s="11">
        <f>+G47</f>
        <v>16388</v>
      </c>
      <c r="H46" s="11">
        <f>+H47</f>
        <v>33951</v>
      </c>
      <c r="I46" s="11">
        <f>+I47</f>
        <v>22168</v>
      </c>
      <c r="J46" s="11">
        <f>+J47</f>
        <v>0</v>
      </c>
      <c r="K46" s="11">
        <f>F46-I46-J46</f>
        <v>28171</v>
      </c>
    </row>
    <row r="47" spans="1:11" s="6" customFormat="1" ht="22.5" x14ac:dyDescent="0.25">
      <c r="A47" s="10" t="s">
        <v>127</v>
      </c>
      <c r="B47" s="10" t="s">
        <v>131</v>
      </c>
      <c r="C47" s="10" t="s">
        <v>132</v>
      </c>
      <c r="D47" s="11">
        <v>50000</v>
      </c>
      <c r="E47" s="11">
        <v>10000</v>
      </c>
      <c r="F47" s="11">
        <f>G47+H47</f>
        <v>50339</v>
      </c>
      <c r="G47" s="11">
        <v>16388</v>
      </c>
      <c r="H47" s="11">
        <v>33951</v>
      </c>
      <c r="I47" s="11">
        <v>22168</v>
      </c>
      <c r="J47" s="11">
        <v>0</v>
      </c>
      <c r="K47" s="11">
        <f>F47-I47-J47</f>
        <v>28171</v>
      </c>
    </row>
    <row r="48" spans="1:11" s="6" customFormat="1" ht="22.5" x14ac:dyDescent="0.25">
      <c r="A48" s="10" t="s">
        <v>214</v>
      </c>
      <c r="B48" s="10" t="s">
        <v>134</v>
      </c>
      <c r="C48" s="10" t="s">
        <v>135</v>
      </c>
      <c r="D48" s="11">
        <f>D49+D52+D55</f>
        <v>-340500</v>
      </c>
      <c r="E48" s="11">
        <f>E49+E52+E55</f>
        <v>15300</v>
      </c>
      <c r="F48" s="11">
        <f>G48+H48</f>
        <v>854214</v>
      </c>
      <c r="G48" s="11">
        <f>G49+G52+G55</f>
        <v>741185</v>
      </c>
      <c r="H48" s="11">
        <f>H49+H52+H55</f>
        <v>113029</v>
      </c>
      <c r="I48" s="11">
        <f>I49+I52+I55</f>
        <v>38465</v>
      </c>
      <c r="J48" s="11">
        <f>J49+J52+J55</f>
        <v>0</v>
      </c>
      <c r="K48" s="11">
        <f>F48-I48-J48</f>
        <v>815749</v>
      </c>
    </row>
    <row r="49" spans="1:12" s="6" customFormat="1" ht="43.5" x14ac:dyDescent="0.25">
      <c r="A49" s="10" t="s">
        <v>215</v>
      </c>
      <c r="B49" s="10" t="s">
        <v>137</v>
      </c>
      <c r="C49" s="10" t="s">
        <v>138</v>
      </c>
      <c r="D49" s="11">
        <f>D50+D51</f>
        <v>225000</v>
      </c>
      <c r="E49" s="11">
        <f>E50+E51</f>
        <v>55000</v>
      </c>
      <c r="F49" s="11">
        <f>G49+H49</f>
        <v>121337</v>
      </c>
      <c r="G49" s="11">
        <f>G50+G51</f>
        <v>41392</v>
      </c>
      <c r="H49" s="11">
        <f>H50+H51</f>
        <v>79945</v>
      </c>
      <c r="I49" s="11">
        <f>I50+I51</f>
        <v>78358</v>
      </c>
      <c r="J49" s="11">
        <f>J50+J51</f>
        <v>0</v>
      </c>
      <c r="K49" s="11">
        <f>F49-I49-J49</f>
        <v>42979</v>
      </c>
    </row>
    <row r="50" spans="1:12" s="6" customFormat="1" x14ac:dyDescent="0.25">
      <c r="A50" s="10" t="s">
        <v>133</v>
      </c>
      <c r="B50" s="10" t="s">
        <v>140</v>
      </c>
      <c r="C50" s="10" t="s">
        <v>141</v>
      </c>
      <c r="D50" s="11">
        <v>125000</v>
      </c>
      <c r="E50" s="11">
        <v>25000</v>
      </c>
      <c r="F50" s="11">
        <f>G50+H50</f>
        <v>39420</v>
      </c>
      <c r="G50" s="11">
        <v>17791</v>
      </c>
      <c r="H50" s="11">
        <v>21629</v>
      </c>
      <c r="I50" s="11">
        <v>21053</v>
      </c>
      <c r="J50" s="11">
        <v>0</v>
      </c>
      <c r="K50" s="11">
        <f>F50-I50-J50</f>
        <v>18367</v>
      </c>
    </row>
    <row r="51" spans="1:12" s="6" customFormat="1" ht="22.5" x14ac:dyDescent="0.25">
      <c r="A51" s="10" t="s">
        <v>216</v>
      </c>
      <c r="B51" s="10" t="s">
        <v>143</v>
      </c>
      <c r="C51" s="10" t="s">
        <v>144</v>
      </c>
      <c r="D51" s="11">
        <v>100000</v>
      </c>
      <c r="E51" s="11">
        <v>30000</v>
      </c>
      <c r="F51" s="11">
        <f>G51+H51</f>
        <v>81917</v>
      </c>
      <c r="G51" s="11">
        <v>23601</v>
      </c>
      <c r="H51" s="11">
        <v>58316</v>
      </c>
      <c r="I51" s="11">
        <v>57305</v>
      </c>
      <c r="J51" s="11">
        <v>0</v>
      </c>
      <c r="K51" s="11">
        <f>F51-I51-J51</f>
        <v>24612</v>
      </c>
    </row>
    <row r="52" spans="1:12" s="6" customFormat="1" ht="22.5" x14ac:dyDescent="0.25">
      <c r="A52" s="10" t="s">
        <v>217</v>
      </c>
      <c r="B52" s="10" t="s">
        <v>146</v>
      </c>
      <c r="C52" s="10" t="s">
        <v>147</v>
      </c>
      <c r="D52" s="11">
        <f>D53</f>
        <v>110300</v>
      </c>
      <c r="E52" s="11">
        <f>E53</f>
        <v>29300</v>
      </c>
      <c r="F52" s="11">
        <f>G52+H52</f>
        <v>800373</v>
      </c>
      <c r="G52" s="11">
        <f>G53</f>
        <v>699793</v>
      </c>
      <c r="H52" s="11">
        <f>H53</f>
        <v>100580</v>
      </c>
      <c r="I52" s="11">
        <f>I53</f>
        <v>27603</v>
      </c>
      <c r="J52" s="11">
        <f>J53</f>
        <v>0</v>
      </c>
      <c r="K52" s="11">
        <f>F52-I52-J52</f>
        <v>772770</v>
      </c>
    </row>
    <row r="53" spans="1:12" s="6" customFormat="1" ht="22.5" x14ac:dyDescent="0.25">
      <c r="A53" s="10" t="s">
        <v>218</v>
      </c>
      <c r="B53" s="10" t="s">
        <v>149</v>
      </c>
      <c r="C53" s="10" t="s">
        <v>150</v>
      </c>
      <c r="D53" s="11">
        <f>D54</f>
        <v>110300</v>
      </c>
      <c r="E53" s="11">
        <f>E54</f>
        <v>29300</v>
      </c>
      <c r="F53" s="11">
        <f>G53+H53</f>
        <v>800373</v>
      </c>
      <c r="G53" s="11">
        <f>G54</f>
        <v>699793</v>
      </c>
      <c r="H53" s="11">
        <f>H54</f>
        <v>100580</v>
      </c>
      <c r="I53" s="11">
        <f>I54</f>
        <v>27603</v>
      </c>
      <c r="J53" s="11">
        <f>J54</f>
        <v>0</v>
      </c>
      <c r="K53" s="11">
        <f>F53-I53-J53</f>
        <v>772770</v>
      </c>
    </row>
    <row r="54" spans="1:12" s="6" customFormat="1" ht="22.5" x14ac:dyDescent="0.25">
      <c r="A54" s="10" t="s">
        <v>145</v>
      </c>
      <c r="B54" s="10" t="s">
        <v>152</v>
      </c>
      <c r="C54" s="10" t="s">
        <v>153</v>
      </c>
      <c r="D54" s="11">
        <v>110300</v>
      </c>
      <c r="E54" s="11">
        <v>29300</v>
      </c>
      <c r="F54" s="11">
        <f>G54+H54</f>
        <v>800373</v>
      </c>
      <c r="G54" s="11">
        <v>699793</v>
      </c>
      <c r="H54" s="11">
        <v>100580</v>
      </c>
      <c r="I54" s="11">
        <v>27603</v>
      </c>
      <c r="J54" s="11">
        <v>0</v>
      </c>
      <c r="K54" s="11">
        <f>F54-I54-J54</f>
        <v>772770</v>
      </c>
    </row>
    <row r="55" spans="1:12" s="6" customFormat="1" ht="22.5" x14ac:dyDescent="0.25">
      <c r="A55" s="10" t="s">
        <v>219</v>
      </c>
      <c r="B55" s="10" t="s">
        <v>220</v>
      </c>
      <c r="C55" s="10" t="s">
        <v>221</v>
      </c>
      <c r="D55" s="11">
        <f>+D56</f>
        <v>-675800</v>
      </c>
      <c r="E55" s="11">
        <f>+E56</f>
        <v>-69000</v>
      </c>
      <c r="F55" s="11">
        <f>G55+H55</f>
        <v>-67496</v>
      </c>
      <c r="G55" s="11">
        <f>+G56</f>
        <v>0</v>
      </c>
      <c r="H55" s="11">
        <f>+H56</f>
        <v>-67496</v>
      </c>
      <c r="I55" s="11">
        <f>+I56</f>
        <v>-67496</v>
      </c>
      <c r="J55" s="11">
        <f>+J56</f>
        <v>0</v>
      </c>
      <c r="K55" s="11">
        <f>F55-I55-J55</f>
        <v>0</v>
      </c>
    </row>
    <row r="56" spans="1:12" s="6" customFormat="1" ht="33" x14ac:dyDescent="0.25">
      <c r="A56" s="10" t="s">
        <v>222</v>
      </c>
      <c r="B56" s="10" t="s">
        <v>155</v>
      </c>
      <c r="C56" s="10" t="s">
        <v>156</v>
      </c>
      <c r="D56" s="11">
        <v>-675800</v>
      </c>
      <c r="E56" s="11">
        <v>-69000</v>
      </c>
      <c r="F56" s="11">
        <f>G56+H56</f>
        <v>-67496</v>
      </c>
      <c r="G56" s="11">
        <v>0</v>
      </c>
      <c r="H56" s="11">
        <v>-67496</v>
      </c>
      <c r="I56" s="11">
        <v>-67496</v>
      </c>
      <c r="J56" s="11">
        <v>0</v>
      </c>
      <c r="K56" s="11">
        <f>F56-I56-J56</f>
        <v>0</v>
      </c>
    </row>
    <row r="57" spans="1:12" s="6" customFormat="1" x14ac:dyDescent="0.25">
      <c r="A57" s="10" t="s">
        <v>223</v>
      </c>
      <c r="B57" s="10" t="s">
        <v>161</v>
      </c>
      <c r="C57" s="10" t="s">
        <v>162</v>
      </c>
      <c r="D57" s="11">
        <f>D58</f>
        <v>187800</v>
      </c>
      <c r="E57" s="11">
        <f>E58</f>
        <v>31300</v>
      </c>
      <c r="F57" s="11">
        <f>G57+H57</f>
        <v>30064</v>
      </c>
      <c r="G57" s="11">
        <f>G58</f>
        <v>0</v>
      </c>
      <c r="H57" s="11">
        <f>H58</f>
        <v>30064</v>
      </c>
      <c r="I57" s="11">
        <f>I58</f>
        <v>30064</v>
      </c>
      <c r="J57" s="11">
        <f>J58</f>
        <v>0</v>
      </c>
      <c r="K57" s="11">
        <f>F57-I57-J57</f>
        <v>0</v>
      </c>
    </row>
    <row r="58" spans="1:12" s="6" customFormat="1" ht="22.5" x14ac:dyDescent="0.25">
      <c r="A58" s="10" t="s">
        <v>224</v>
      </c>
      <c r="B58" s="10" t="s">
        <v>164</v>
      </c>
      <c r="C58" s="10" t="s">
        <v>165</v>
      </c>
      <c r="D58" s="11">
        <f>D59</f>
        <v>187800</v>
      </c>
      <c r="E58" s="11">
        <f>E59</f>
        <v>31300</v>
      </c>
      <c r="F58" s="11">
        <f>G58+H58</f>
        <v>30064</v>
      </c>
      <c r="G58" s="11">
        <f>G59</f>
        <v>0</v>
      </c>
      <c r="H58" s="11">
        <f>H59</f>
        <v>30064</v>
      </c>
      <c r="I58" s="11">
        <f>I59</f>
        <v>30064</v>
      </c>
      <c r="J58" s="11">
        <f>J59</f>
        <v>0</v>
      </c>
      <c r="K58" s="11">
        <f>F58-I58-J58</f>
        <v>0</v>
      </c>
    </row>
    <row r="59" spans="1:12" s="6" customFormat="1" ht="96" x14ac:dyDescent="0.25">
      <c r="A59" s="10" t="s">
        <v>225</v>
      </c>
      <c r="B59" s="10" t="s">
        <v>167</v>
      </c>
      <c r="C59" s="10" t="s">
        <v>168</v>
      </c>
      <c r="D59" s="11">
        <f>+D60</f>
        <v>187800</v>
      </c>
      <c r="E59" s="11">
        <f>+E60</f>
        <v>31300</v>
      </c>
      <c r="F59" s="11">
        <f>G59+H59</f>
        <v>30064</v>
      </c>
      <c r="G59" s="11">
        <f>+G60</f>
        <v>0</v>
      </c>
      <c r="H59" s="11">
        <f>+H60</f>
        <v>30064</v>
      </c>
      <c r="I59" s="11">
        <f>+I60</f>
        <v>30064</v>
      </c>
      <c r="J59" s="11">
        <f>+J60</f>
        <v>0</v>
      </c>
      <c r="K59" s="11">
        <f>F59-I59-J59</f>
        <v>0</v>
      </c>
    </row>
    <row r="60" spans="1:12" s="6" customFormat="1" ht="43.5" x14ac:dyDescent="0.25">
      <c r="A60" s="10" t="s">
        <v>226</v>
      </c>
      <c r="B60" s="10" t="s">
        <v>170</v>
      </c>
      <c r="C60" s="10" t="s">
        <v>171</v>
      </c>
      <c r="D60" s="11">
        <v>187800</v>
      </c>
      <c r="E60" s="11">
        <v>31300</v>
      </c>
      <c r="F60" s="11">
        <f>G60+H60</f>
        <v>30064</v>
      </c>
      <c r="G60" s="11">
        <v>0</v>
      </c>
      <c r="H60" s="11">
        <v>30064</v>
      </c>
      <c r="I60" s="11">
        <v>30064</v>
      </c>
      <c r="J60" s="11">
        <v>0</v>
      </c>
      <c r="K60" s="11">
        <f>F60-I60-J60</f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196</v>
      </c>
      <c r="B62" s="13"/>
      <c r="C62" s="13"/>
      <c r="D62" s="13"/>
      <c r="E62" s="13" t="s">
        <v>198</v>
      </c>
      <c r="F62" s="13"/>
      <c r="G62" s="13"/>
      <c r="H62" s="13"/>
      <c r="I62" s="13" t="s">
        <v>199</v>
      </c>
      <c r="J62" s="13"/>
      <c r="K62" s="13"/>
      <c r="L62" s="13"/>
    </row>
    <row r="63" spans="1:12" x14ac:dyDescent="0.25">
      <c r="A63" s="3" t="s">
        <v>197</v>
      </c>
      <c r="B63" s="3"/>
      <c r="C63" s="3"/>
      <c r="D63" s="3"/>
      <c r="E63" s="3"/>
      <c r="F63" s="3"/>
      <c r="G63" s="3"/>
      <c r="H63" s="3"/>
      <c r="I63" s="3" t="s">
        <v>200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2">
    <mergeCell ref="A62:D62"/>
    <mergeCell ref="A63:D63"/>
    <mergeCell ref="E62:H62"/>
    <mergeCell ref="E63:H63"/>
    <mergeCell ref="I62:L62"/>
    <mergeCell ref="I63:L6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7B93-4CC3-4130-8ED3-70D65DBA840C}">
  <dimension ref="A1:T5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228</v>
      </c>
      <c r="C11" s="10" t="s">
        <v>21</v>
      </c>
      <c r="D11" s="11">
        <f>D12+D17+D24</f>
        <v>2451800</v>
      </c>
      <c r="E11" s="11">
        <f>E12+E17+E24</f>
        <v>915000</v>
      </c>
      <c r="F11" s="11">
        <f>G11+H11</f>
        <v>67496</v>
      </c>
      <c r="G11" s="11">
        <f>G12+G17+G24</f>
        <v>0</v>
      </c>
      <c r="H11" s="11">
        <f>H12+H17+H24</f>
        <v>67496</v>
      </c>
      <c r="I11" s="11">
        <f>I12+I17+I24</f>
        <v>67496</v>
      </c>
      <c r="J11" s="11">
        <f>J12+J17+J24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675800</v>
      </c>
      <c r="E12" s="11">
        <f>+E13</f>
        <v>69000</v>
      </c>
      <c r="F12" s="11">
        <f>G12+H12</f>
        <v>67496</v>
      </c>
      <c r="G12" s="11">
        <f>+G13</f>
        <v>0</v>
      </c>
      <c r="H12" s="11">
        <f>+H13</f>
        <v>67496</v>
      </c>
      <c r="I12" s="11">
        <f>+I13</f>
        <v>67496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229</v>
      </c>
      <c r="B13" s="10" t="s">
        <v>119</v>
      </c>
      <c r="C13" s="10" t="s">
        <v>120</v>
      </c>
      <c r="D13" s="11">
        <f>+D14</f>
        <v>675800</v>
      </c>
      <c r="E13" s="11">
        <f>+E14</f>
        <v>69000</v>
      </c>
      <c r="F13" s="11">
        <f>G13+H13</f>
        <v>67496</v>
      </c>
      <c r="G13" s="11">
        <f>+G14</f>
        <v>0</v>
      </c>
      <c r="H13" s="11">
        <f>+H14</f>
        <v>67496</v>
      </c>
      <c r="I13" s="11">
        <f>+I14</f>
        <v>67496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203</v>
      </c>
      <c r="B14" s="10" t="s">
        <v>134</v>
      </c>
      <c r="C14" s="10" t="s">
        <v>135</v>
      </c>
      <c r="D14" s="11">
        <f>+D15</f>
        <v>675800</v>
      </c>
      <c r="E14" s="11">
        <f>+E15</f>
        <v>69000</v>
      </c>
      <c r="F14" s="11">
        <f>G14+H14</f>
        <v>67496</v>
      </c>
      <c r="G14" s="11">
        <f>+G15</f>
        <v>0</v>
      </c>
      <c r="H14" s="11">
        <f>+H15</f>
        <v>67496</v>
      </c>
      <c r="I14" s="11">
        <f>+I15</f>
        <v>67496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230</v>
      </c>
      <c r="B15" s="10" t="s">
        <v>220</v>
      </c>
      <c r="C15" s="10" t="s">
        <v>221</v>
      </c>
      <c r="D15" s="11">
        <f>+D16</f>
        <v>675800</v>
      </c>
      <c r="E15" s="11">
        <f>+E16</f>
        <v>69000</v>
      </c>
      <c r="F15" s="11">
        <f>G15+H15</f>
        <v>67496</v>
      </c>
      <c r="G15" s="11">
        <f>+G16</f>
        <v>0</v>
      </c>
      <c r="H15" s="11">
        <f>+H16</f>
        <v>67496</v>
      </c>
      <c r="I15" s="11">
        <f>+I16</f>
        <v>67496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231</v>
      </c>
      <c r="B16" s="10" t="s">
        <v>158</v>
      </c>
      <c r="C16" s="10" t="s">
        <v>159</v>
      </c>
      <c r="D16" s="11">
        <v>675800</v>
      </c>
      <c r="E16" s="11">
        <v>69000</v>
      </c>
      <c r="F16" s="11">
        <f>G16+H16</f>
        <v>67496</v>
      </c>
      <c r="G16" s="11">
        <v>0</v>
      </c>
      <c r="H16" s="11">
        <v>67496</v>
      </c>
      <c r="I16" s="11">
        <v>67496</v>
      </c>
      <c r="J16" s="11">
        <v>0</v>
      </c>
      <c r="K16" s="11">
        <f>F16-I16-J16</f>
        <v>0</v>
      </c>
    </row>
    <row r="17" spans="1:12" s="6" customFormat="1" x14ac:dyDescent="0.25">
      <c r="A17" s="10" t="s">
        <v>208</v>
      </c>
      <c r="B17" s="10" t="s">
        <v>161</v>
      </c>
      <c r="C17" s="10" t="s">
        <v>162</v>
      </c>
      <c r="D17" s="11">
        <f>D18</f>
        <v>1126500</v>
      </c>
      <c r="E17" s="11">
        <f>E18</f>
        <v>485500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91</v>
      </c>
      <c r="B18" s="10" t="s">
        <v>164</v>
      </c>
      <c r="C18" s="10" t="s">
        <v>165</v>
      </c>
      <c r="D18" s="11">
        <f>D19+D21</f>
        <v>1126500</v>
      </c>
      <c r="E18" s="11">
        <f>E19+E21</f>
        <v>485500</v>
      </c>
      <c r="F18" s="11">
        <f>G18+H18</f>
        <v>0</v>
      </c>
      <c r="G18" s="11">
        <f>G19+G21</f>
        <v>0</v>
      </c>
      <c r="H18" s="11">
        <f>H19+H21</f>
        <v>0</v>
      </c>
      <c r="I18" s="11">
        <f>I19+I21</f>
        <v>0</v>
      </c>
      <c r="J18" s="11">
        <f>J19+J21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167</v>
      </c>
      <c r="C19" s="10" t="s">
        <v>168</v>
      </c>
      <c r="D19" s="11">
        <f>+D20</f>
        <v>536000</v>
      </c>
      <c r="E19" s="11">
        <f>+E20</f>
        <v>0</v>
      </c>
      <c r="F19" s="11">
        <f>G19+H19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F19-I19-J19</f>
        <v>0</v>
      </c>
    </row>
    <row r="20" spans="1:12" s="6" customFormat="1" ht="22.5" x14ac:dyDescent="0.25">
      <c r="A20" s="10" t="s">
        <v>232</v>
      </c>
      <c r="B20" s="10" t="s">
        <v>173</v>
      </c>
      <c r="C20" s="10" t="s">
        <v>174</v>
      </c>
      <c r="D20" s="11">
        <v>536000</v>
      </c>
      <c r="E20" s="11">
        <v>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2" s="6" customFormat="1" ht="33" x14ac:dyDescent="0.25">
      <c r="A21" s="10" t="s">
        <v>233</v>
      </c>
      <c r="B21" s="10" t="s">
        <v>176</v>
      </c>
      <c r="C21" s="10" t="s">
        <v>177</v>
      </c>
      <c r="D21" s="11">
        <f>+D22+D23</f>
        <v>590500</v>
      </c>
      <c r="E21" s="11">
        <f>+E22+E23</f>
        <v>485500</v>
      </c>
      <c r="F21" s="11">
        <f>G21+H21</f>
        <v>0</v>
      </c>
      <c r="G21" s="11">
        <f>+G22+G23</f>
        <v>0</v>
      </c>
      <c r="H21" s="11">
        <f>+H22+H23</f>
        <v>0</v>
      </c>
      <c r="I21" s="11">
        <f>+I22+I23</f>
        <v>0</v>
      </c>
      <c r="J21" s="11">
        <f>+J22+J23</f>
        <v>0</v>
      </c>
      <c r="K21" s="11">
        <f>F21-I21-J21</f>
        <v>0</v>
      </c>
    </row>
    <row r="22" spans="1:12" s="6" customFormat="1" ht="22.5" x14ac:dyDescent="0.25">
      <c r="A22" s="10" t="s">
        <v>234</v>
      </c>
      <c r="B22" s="10" t="s">
        <v>179</v>
      </c>
      <c r="C22" s="10" t="s">
        <v>180</v>
      </c>
      <c r="D22" s="11">
        <v>112000</v>
      </c>
      <c r="E22" s="11">
        <v>57000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2" s="6" customFormat="1" ht="43.5" x14ac:dyDescent="0.25">
      <c r="A23" s="10" t="s">
        <v>154</v>
      </c>
      <c r="B23" s="10" t="s">
        <v>182</v>
      </c>
      <c r="C23" s="10" t="s">
        <v>183</v>
      </c>
      <c r="D23" s="11">
        <v>478500</v>
      </c>
      <c r="E23" s="11">
        <v>428500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235</v>
      </c>
      <c r="B24" s="10" t="s">
        <v>185</v>
      </c>
      <c r="C24" s="10" t="s">
        <v>186</v>
      </c>
      <c r="D24" s="11">
        <f>+D25</f>
        <v>649500</v>
      </c>
      <c r="E24" s="11">
        <f>+E25</f>
        <v>360500</v>
      </c>
      <c r="F24" s="11">
        <f>G24+H24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+J25</f>
        <v>0</v>
      </c>
      <c r="K24" s="11">
        <f>F24-I24-J24</f>
        <v>0</v>
      </c>
    </row>
    <row r="25" spans="1:12" s="6" customFormat="1" ht="33" x14ac:dyDescent="0.25">
      <c r="A25" s="10" t="s">
        <v>236</v>
      </c>
      <c r="B25" s="10" t="s">
        <v>188</v>
      </c>
      <c r="C25" s="10" t="s">
        <v>189</v>
      </c>
      <c r="D25" s="11">
        <f>D26+D27</f>
        <v>649500</v>
      </c>
      <c r="E25" s="11">
        <f>E26+E27</f>
        <v>360500</v>
      </c>
      <c r="F25" s="11">
        <f>G25+H25</f>
        <v>0</v>
      </c>
      <c r="G25" s="11">
        <f>G26+G27</f>
        <v>0</v>
      </c>
      <c r="H25" s="11">
        <f>H26+H27</f>
        <v>0</v>
      </c>
      <c r="I25" s="11">
        <f>I26+I27</f>
        <v>0</v>
      </c>
      <c r="J25" s="11">
        <f>J26+J27</f>
        <v>0</v>
      </c>
      <c r="K25" s="11">
        <f>F25-I25-J25</f>
        <v>0</v>
      </c>
    </row>
    <row r="26" spans="1:12" s="6" customFormat="1" ht="22.5" x14ac:dyDescent="0.25">
      <c r="A26" s="10" t="s">
        <v>237</v>
      </c>
      <c r="B26" s="10" t="s">
        <v>191</v>
      </c>
      <c r="C26" s="10" t="s">
        <v>192</v>
      </c>
      <c r="D26" s="11">
        <v>545500</v>
      </c>
      <c r="E26" s="11">
        <v>256500</v>
      </c>
      <c r="F26" s="11">
        <f>G26+H26</f>
        <v>0</v>
      </c>
      <c r="G26" s="11">
        <v>0</v>
      </c>
      <c r="H26" s="11">
        <v>0</v>
      </c>
      <c r="I26" s="11">
        <v>0</v>
      </c>
      <c r="J26" s="11">
        <v>0</v>
      </c>
      <c r="K26" s="11">
        <f>F26-I26-J26</f>
        <v>0</v>
      </c>
    </row>
    <row r="27" spans="1:12" s="6" customFormat="1" ht="22.5" x14ac:dyDescent="0.25">
      <c r="A27" s="10" t="s">
        <v>238</v>
      </c>
      <c r="B27" s="10" t="s">
        <v>194</v>
      </c>
      <c r="C27" s="10" t="s">
        <v>195</v>
      </c>
      <c r="D27" s="11">
        <v>104000</v>
      </c>
      <c r="E27" s="11">
        <v>104000</v>
      </c>
      <c r="F27" s="11">
        <f>G27+H27</f>
        <v>0</v>
      </c>
      <c r="G27" s="11">
        <v>0</v>
      </c>
      <c r="H27" s="11">
        <v>0</v>
      </c>
      <c r="I27" s="11">
        <v>0</v>
      </c>
      <c r="J27" s="11">
        <v>0</v>
      </c>
      <c r="K27" s="11">
        <f>F27-I27-J27</f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196</v>
      </c>
      <c r="B29" s="13"/>
      <c r="C29" s="13"/>
      <c r="D29" s="13"/>
      <c r="E29" s="13" t="s">
        <v>198</v>
      </c>
      <c r="F29" s="13"/>
      <c r="G29" s="13"/>
      <c r="H29" s="13"/>
      <c r="I29" s="13" t="s">
        <v>199</v>
      </c>
      <c r="J29" s="13"/>
      <c r="K29" s="13"/>
      <c r="L29" s="13"/>
    </row>
    <row r="30" spans="1:12" x14ac:dyDescent="0.25">
      <c r="A30" s="3" t="s">
        <v>197</v>
      </c>
      <c r="B30" s="3"/>
      <c r="C30" s="3"/>
      <c r="D30" s="3"/>
      <c r="E30" s="3"/>
      <c r="F30" s="3"/>
      <c r="G30" s="3"/>
      <c r="H30" s="3"/>
      <c r="I30" s="3" t="s">
        <v>200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2022-05-16T07:51:59Z</dcterms:created>
  <dcterms:modified xsi:type="dcterms:W3CDTF">2022-05-16T07:52:12Z</dcterms:modified>
</cp:coreProperties>
</file>